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56" windowWidth="11385" windowHeight="6600" tabRatio="645" firstSheet="1" activeTab="3"/>
  </bookViews>
  <sheets>
    <sheet name="ind. finc. y patr. a) al g)" sheetId="1" r:id="rId1"/>
    <sheet name="ind. finc. y patr. h)" sheetId="2" r:id="rId2"/>
    <sheet name="ind. presup. ppto cte" sheetId="3" r:id="rId3"/>
    <sheet name="ind. presup. cerrados" sheetId="4" r:id="rId4"/>
  </sheets>
  <definedNames>
    <definedName name="_xlnm.Print_Area" localSheetId="3">'ind. presup. cerrados'!$A$1:$F$24</definedName>
  </definedNames>
  <calcPr fullCalcOnLoad="1"/>
</workbook>
</file>

<file path=xl/sharedStrings.xml><?xml version="1.0" encoding="utf-8"?>
<sst xmlns="http://schemas.openxmlformats.org/spreadsheetml/2006/main" count="103" uniqueCount="88">
  <si>
    <t>Derechos reconocidos netos</t>
  </si>
  <si>
    <t>Liquidez inmediata: (1)/(2)</t>
  </si>
  <si>
    <t>Obligaciones reconocidas netas</t>
  </si>
  <si>
    <t>1. INDICADORES FINANCIEROS Y PATRIMONIALES</t>
  </si>
  <si>
    <t>A) Liquidez Inmediata</t>
  </si>
  <si>
    <t>Fondos Líquidos</t>
  </si>
  <si>
    <t>Pasivo Circulante</t>
  </si>
  <si>
    <t>B) Liquidez a corto plazo</t>
  </si>
  <si>
    <t>Fondos Líquidos + Derechos pendientes de cobro</t>
  </si>
  <si>
    <t>Activo circulante</t>
  </si>
  <si>
    <t>C) Liquidez general</t>
  </si>
  <si>
    <t>D) Endeudamiento en función de la Comunidad Universitaria</t>
  </si>
  <si>
    <t>nº personas comunidad universitaria</t>
  </si>
  <si>
    <t>Liquidez a corto plazo: (1)/(2)</t>
  </si>
  <si>
    <t>Liquidez general: (1)/(2)</t>
  </si>
  <si>
    <t>Endeudamiento por cdad universitaria: (1)/(2)</t>
  </si>
  <si>
    <t>E) Endeudamiento</t>
  </si>
  <si>
    <t>Total Pasivo</t>
  </si>
  <si>
    <t>F) Relación de endeudamiento</t>
  </si>
  <si>
    <t>Pasivo circulante + Pasivo fijo</t>
  </si>
  <si>
    <t>G) CASH-FLOW</t>
  </si>
  <si>
    <t>Flujos netos de gestión</t>
  </si>
  <si>
    <t>Endeudamiento: (1)/(2)</t>
  </si>
  <si>
    <t>Relación de endeudamiento: (1)/(2)</t>
  </si>
  <si>
    <t>Cash-Flow: (1)/(2)</t>
  </si>
  <si>
    <t>H) RATIOS DE LA CUENTA DEL RESULTADO ECONÓMICO-PATRIMONIAL</t>
  </si>
  <si>
    <t xml:space="preserve">                                    INGRESOS DE GESTIÓN ORDINARIA</t>
  </si>
  <si>
    <t>TRANSFERENCIAS</t>
  </si>
  <si>
    <t>ING. TRIBUTARIOS</t>
  </si>
  <si>
    <t>VENTAS Y PREST. S</t>
  </si>
  <si>
    <t>RESTO ING. GEST. ORD.</t>
  </si>
  <si>
    <t xml:space="preserve">                                    GASTOS DE GESTIÓN ORDINARIA</t>
  </si>
  <si>
    <t>GASTOS PERSONAL</t>
  </si>
  <si>
    <t>APROVISIONAMIENT</t>
  </si>
  <si>
    <t>RESTO GSTOS. GEST. ORD.</t>
  </si>
  <si>
    <t>Gastos de Gestión Ordinaria</t>
  </si>
  <si>
    <t>Ingresos de Gestión Ordinaria</t>
  </si>
  <si>
    <t>1) ESTRUCTURA DE LOS INGRESOS</t>
  </si>
  <si>
    <t>2) ESTRUCTURA DE LOS GASTOS</t>
  </si>
  <si>
    <t>3) COBERTURA DE LOS GASTOS CORRIENTES</t>
  </si>
  <si>
    <t>Cobertura gastos corrientes:(1)/(2)</t>
  </si>
  <si>
    <t>2. INDICADORES PRESUPUESTARIOS</t>
  </si>
  <si>
    <t>1) EJECUCIÓN DEL PRESUPUESTO DE GASTOS</t>
  </si>
  <si>
    <t>Créditos totales</t>
  </si>
  <si>
    <t>Ejecución Ppto gastos: (1)/(2)</t>
  </si>
  <si>
    <t>2) REALIZACIÓN DE PAGOS</t>
  </si>
  <si>
    <t>Pagos realizados</t>
  </si>
  <si>
    <t>Realización de pagos: (1)/(2)</t>
  </si>
  <si>
    <t>A) DEL PRESUPUESTO DE GASTOS CORRIENTE</t>
  </si>
  <si>
    <t>3) GASTO POR MIEMBRO DE LA COMUNIDAD UNIVERSITARIA</t>
  </si>
  <si>
    <t>Nº miembros de la Comunidad Universitaria</t>
  </si>
  <si>
    <t>Gasto por miembro cdad univ. (1)/(2)</t>
  </si>
  <si>
    <t>4) INVERSIÓN POR MIEMBRO DE LA COMUNIDAD UNIVERSITARIA</t>
  </si>
  <si>
    <t>Obligaciones reconocidas netas (Cap. 6 y 7)</t>
  </si>
  <si>
    <t>Inversión por miembro cdad. Univ. : (1)/(2)</t>
  </si>
  <si>
    <t>5) ESFUERZO INVERSOR</t>
  </si>
  <si>
    <t>Total Obligaciones reconocidas netas</t>
  </si>
  <si>
    <t>6) PERIODO MEDIO DE PAGO</t>
  </si>
  <si>
    <t>Obligaciones pendientes de pago * 365</t>
  </si>
  <si>
    <t>Esfuerzo inversor : (1)/(2)</t>
  </si>
  <si>
    <t>Periodo medio de pago: (1)/(2)</t>
  </si>
  <si>
    <t>A) DEL PRESUPUESTO DE INGRESOS CORRIENTE</t>
  </si>
  <si>
    <t>1) EJECUCIÓN DEL PRESUPUESTO DE INGRESOS</t>
  </si>
  <si>
    <t>Previsiones definitivas</t>
  </si>
  <si>
    <t>Ejecución Ppto ingresos: (1)/(2)</t>
  </si>
  <si>
    <t>2) REALIZACIÓN DE COBROS</t>
  </si>
  <si>
    <t>Recaudación neta</t>
  </si>
  <si>
    <t>Realización de cobros: (1)/(2)</t>
  </si>
  <si>
    <t>3) PERIODO MEDIO DE COBRO</t>
  </si>
  <si>
    <t>Derechos ptes de cobro * 365</t>
  </si>
  <si>
    <t>4) SUPERAVIT (O DÉFICIT) POR MIEMBRO DE LA COMUNIDAD UNIVERSITARIA</t>
  </si>
  <si>
    <t>Nº miembros de la comunidad universitaria</t>
  </si>
  <si>
    <t>Resultado presupuestario ajustado</t>
  </si>
  <si>
    <t>C) DE PRESUPUESTOS CERRADOS</t>
  </si>
  <si>
    <t>1) REALIZACIÓN DE PAGOS</t>
  </si>
  <si>
    <t>Pagos</t>
  </si>
  <si>
    <t>Cobros</t>
  </si>
  <si>
    <t>Saldo inicial de derechos+- modificaciones y anulac.</t>
  </si>
  <si>
    <t xml:space="preserve">Pasivo circulante </t>
  </si>
  <si>
    <t>Pasivo Fijo</t>
  </si>
  <si>
    <t>nº alumnos (no alumnos equivalentes).Datos Centro de Cálculo</t>
  </si>
  <si>
    <t>Periodo medio de cobro: (1)/(2)</t>
  </si>
  <si>
    <t>nº alumnos</t>
  </si>
  <si>
    <t>nº personal</t>
  </si>
  <si>
    <t xml:space="preserve">TOTAL </t>
  </si>
  <si>
    <t>nº personal (dato cuenta 2013 UPM)</t>
  </si>
  <si>
    <t>Superávit /Déficit por miemb. cdad univ.: (1)/(2)</t>
  </si>
  <si>
    <t>Saldo inic. obligaciones+- modificaciones y anulac.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</si>
</sst>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#,##0.00\ &quot;€&quot;"/>
    <numFmt numFmtId="174" formatCode="#,##0.00\ _€"/>
    <numFmt numFmtId="175" formatCode="0.0000"/>
    <numFmt numFmtId="176" formatCode="0.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Calibri"/>
      <family val="2"/>
    </font>
    <font>
      <b/>
      <u val="single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5" fillId="33" borderId="10" xfId="0" applyFont="1" applyFill="1" applyBorder="1" applyAlignment="1">
      <alignment/>
    </xf>
    <xf numFmtId="0" fontId="4" fillId="3" borderId="10" xfId="0" applyNumberFormat="1" applyFont="1" applyFill="1" applyBorder="1" applyAlignment="1">
      <alignment horizontal="right" vertical="center"/>
    </xf>
    <xf numFmtId="0" fontId="4" fillId="9" borderId="10" xfId="0" applyFont="1" applyFill="1" applyBorder="1" applyAlignment="1">
      <alignment vertical="center"/>
    </xf>
    <xf numFmtId="0" fontId="4" fillId="15" borderId="10" xfId="0" applyFont="1" applyFill="1" applyBorder="1" applyAlignment="1">
      <alignment vertical="center"/>
    </xf>
    <xf numFmtId="0" fontId="5" fillId="33" borderId="0" xfId="0" applyFont="1" applyFill="1" applyAlignment="1">
      <alignment/>
    </xf>
    <xf numFmtId="4" fontId="5" fillId="3" borderId="10" xfId="0" applyNumberFormat="1" applyFont="1" applyFill="1" applyBorder="1" applyAlignment="1">
      <alignment/>
    </xf>
    <xf numFmtId="4" fontId="5" fillId="9" borderId="0" xfId="0" applyNumberFormat="1" applyFont="1" applyFill="1" applyAlignment="1">
      <alignment/>
    </xf>
    <xf numFmtId="4" fontId="5" fillId="15" borderId="0" xfId="0" applyNumberFormat="1" applyFont="1" applyFill="1" applyAlignment="1">
      <alignment/>
    </xf>
    <xf numFmtId="3" fontId="5" fillId="3" borderId="10" xfId="0" applyNumberFormat="1" applyFont="1" applyFill="1" applyBorder="1" applyAlignment="1">
      <alignment/>
    </xf>
    <xf numFmtId="3" fontId="5" fillId="9" borderId="10" xfId="0" applyNumberFormat="1" applyFont="1" applyFill="1" applyBorder="1" applyAlignment="1">
      <alignment/>
    </xf>
    <xf numFmtId="3" fontId="5" fillId="15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2" fontId="4" fillId="3" borderId="10" xfId="0" applyNumberFormat="1" applyFont="1" applyFill="1" applyBorder="1" applyAlignment="1">
      <alignment/>
    </xf>
    <xf numFmtId="4" fontId="4" fillId="9" borderId="10" xfId="0" applyNumberFormat="1" applyFont="1" applyFill="1" applyBorder="1" applyAlignment="1">
      <alignment/>
    </xf>
    <xf numFmtId="4" fontId="4" fillId="15" borderId="10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4" fillId="6" borderId="10" xfId="0" applyNumberFormat="1" applyFont="1" applyFill="1" applyBorder="1" applyAlignment="1">
      <alignment horizontal="right" vertical="center"/>
    </xf>
    <xf numFmtId="0" fontId="4" fillId="18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vertical="center"/>
    </xf>
    <xf numFmtId="0" fontId="5" fillId="0" borderId="0" xfId="0" applyFont="1" applyAlignment="1">
      <alignment/>
    </xf>
    <xf numFmtId="4" fontId="5" fillId="6" borderId="10" xfId="0" applyNumberFormat="1" applyFont="1" applyFill="1" applyBorder="1" applyAlignment="1">
      <alignment/>
    </xf>
    <xf numFmtId="4" fontId="5" fillId="18" borderId="0" xfId="0" applyNumberFormat="1" applyFont="1" applyFill="1" applyAlignment="1">
      <alignment/>
    </xf>
    <xf numFmtId="4" fontId="5" fillId="35" borderId="0" xfId="0" applyNumberFormat="1" applyFont="1" applyFill="1" applyAlignment="1">
      <alignment/>
    </xf>
    <xf numFmtId="4" fontId="5" fillId="18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2" fontId="4" fillId="6" borderId="10" xfId="0" applyNumberFormat="1" applyFont="1" applyFill="1" applyBorder="1" applyAlignment="1">
      <alignment/>
    </xf>
    <xf numFmtId="4" fontId="4" fillId="18" borderId="10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/>
    </xf>
    <xf numFmtId="0" fontId="4" fillId="7" borderId="10" xfId="0" applyNumberFormat="1" applyFont="1" applyFill="1" applyBorder="1" applyAlignment="1">
      <alignment horizontal="right" vertical="center"/>
    </xf>
    <xf numFmtId="0" fontId="4" fillId="19" borderId="10" xfId="0" applyFont="1" applyFill="1" applyBorder="1" applyAlignment="1">
      <alignment vertical="center"/>
    </xf>
    <xf numFmtId="0" fontId="4" fillId="36" borderId="10" xfId="0" applyFont="1" applyFill="1" applyBorder="1" applyAlignment="1">
      <alignment vertic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" fontId="5" fillId="7" borderId="10" xfId="0" applyNumberFormat="1" applyFont="1" applyFill="1" applyBorder="1" applyAlignment="1">
      <alignment/>
    </xf>
    <xf numFmtId="4" fontId="5" fillId="19" borderId="0" xfId="0" applyNumberFormat="1" applyFont="1" applyFill="1" applyAlignment="1">
      <alignment/>
    </xf>
    <xf numFmtId="4" fontId="5" fillId="36" borderId="0" xfId="0" applyNumberFormat="1" applyFont="1" applyFill="1" applyAlignment="1">
      <alignment/>
    </xf>
    <xf numFmtId="3" fontId="5" fillId="7" borderId="10" xfId="0" applyNumberFormat="1" applyFont="1" applyFill="1" applyBorder="1" applyAlignment="1">
      <alignment/>
    </xf>
    <xf numFmtId="3" fontId="5" fillId="19" borderId="10" xfId="0" applyNumberFormat="1" applyFont="1" applyFill="1" applyBorder="1" applyAlignment="1">
      <alignment/>
    </xf>
    <xf numFmtId="3" fontId="5" fillId="36" borderId="10" xfId="0" applyNumberFormat="1" applyFont="1" applyFill="1" applyBorder="1" applyAlignment="1">
      <alignment/>
    </xf>
    <xf numFmtId="2" fontId="4" fillId="7" borderId="10" xfId="0" applyNumberFormat="1" applyFont="1" applyFill="1" applyBorder="1" applyAlignment="1">
      <alignment/>
    </xf>
    <xf numFmtId="4" fontId="4" fillId="19" borderId="10" xfId="0" applyNumberFormat="1" applyFont="1" applyFill="1" applyBorder="1" applyAlignment="1">
      <alignment/>
    </xf>
    <xf numFmtId="4" fontId="4" fillId="36" borderId="10" xfId="0" applyNumberFormat="1" applyFont="1" applyFill="1" applyBorder="1" applyAlignment="1">
      <alignment/>
    </xf>
    <xf numFmtId="3" fontId="5" fillId="34" borderId="0" xfId="0" applyNumberFormat="1" applyFont="1" applyFill="1" applyAlignment="1">
      <alignment/>
    </xf>
    <xf numFmtId="0" fontId="5" fillId="34" borderId="0" xfId="0" applyFont="1" applyFill="1" applyAlignment="1">
      <alignment wrapText="1"/>
    </xf>
    <xf numFmtId="4" fontId="5" fillId="19" borderId="10" xfId="0" applyNumberFormat="1" applyFont="1" applyFill="1" applyBorder="1" applyAlignment="1">
      <alignment/>
    </xf>
    <xf numFmtId="4" fontId="5" fillId="36" borderId="10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0" fontId="4" fillId="5" borderId="10" xfId="0" applyNumberFormat="1" applyFont="1" applyFill="1" applyBorder="1" applyAlignment="1">
      <alignment horizontal="right" vertical="center"/>
    </xf>
    <xf numFmtId="0" fontId="4" fillId="11" borderId="10" xfId="0" applyFont="1" applyFill="1" applyBorder="1" applyAlignment="1">
      <alignment vertical="center"/>
    </xf>
    <xf numFmtId="0" fontId="4" fillId="17" borderId="10" xfId="0" applyFont="1" applyFill="1" applyBorder="1" applyAlignment="1">
      <alignment vertical="center"/>
    </xf>
    <xf numFmtId="4" fontId="5" fillId="5" borderId="10" xfId="0" applyNumberFormat="1" applyFont="1" applyFill="1" applyBorder="1" applyAlignment="1">
      <alignment/>
    </xf>
    <xf numFmtId="4" fontId="5" fillId="11" borderId="0" xfId="0" applyNumberFormat="1" applyFont="1" applyFill="1" applyAlignment="1">
      <alignment/>
    </xf>
    <xf numFmtId="4" fontId="5" fillId="17" borderId="0" xfId="0" applyNumberFormat="1" applyFont="1" applyFill="1" applyAlignment="1">
      <alignment/>
    </xf>
    <xf numFmtId="4" fontId="5" fillId="11" borderId="10" xfId="0" applyNumberFormat="1" applyFont="1" applyFill="1" applyBorder="1" applyAlignment="1">
      <alignment/>
    </xf>
    <xf numFmtId="4" fontId="5" fillId="17" borderId="10" xfId="0" applyNumberFormat="1" applyFont="1" applyFill="1" applyBorder="1" applyAlignment="1">
      <alignment/>
    </xf>
    <xf numFmtId="2" fontId="4" fillId="5" borderId="10" xfId="0" applyNumberFormat="1" applyFont="1" applyFill="1" applyBorder="1" applyAlignment="1">
      <alignment/>
    </xf>
    <xf numFmtId="4" fontId="4" fillId="11" borderId="10" xfId="0" applyNumberFormat="1" applyFont="1" applyFill="1" applyBorder="1" applyAlignment="1">
      <alignment/>
    </xf>
    <xf numFmtId="4" fontId="4" fillId="17" borderId="10" xfId="0" applyNumberFormat="1" applyFont="1" applyFill="1" applyBorder="1" applyAlignment="1">
      <alignment/>
    </xf>
    <xf numFmtId="0" fontId="43" fillId="34" borderId="0" xfId="0" applyFont="1" applyFill="1" applyAlignment="1">
      <alignment/>
    </xf>
    <xf numFmtId="0" fontId="5" fillId="35" borderId="0" xfId="0" applyFont="1" applyFill="1" applyAlignment="1">
      <alignment/>
    </xf>
    <xf numFmtId="0" fontId="5" fillId="18" borderId="0" xfId="0" applyFont="1" applyFill="1" applyAlignment="1">
      <alignment/>
    </xf>
    <xf numFmtId="0" fontId="5" fillId="6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37" borderId="11" xfId="0" applyFont="1" applyFill="1" applyBorder="1" applyAlignment="1">
      <alignment/>
    </xf>
    <xf numFmtId="0" fontId="5" fillId="37" borderId="12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5" fillId="37" borderId="13" xfId="0" applyFont="1" applyFill="1" applyBorder="1" applyAlignment="1">
      <alignment/>
    </xf>
    <xf numFmtId="0" fontId="5" fillId="16" borderId="14" xfId="0" applyFont="1" applyFill="1" applyBorder="1" applyAlignment="1">
      <alignment horizontal="center"/>
    </xf>
    <xf numFmtId="4" fontId="5" fillId="16" borderId="14" xfId="0" applyNumberFormat="1" applyFont="1" applyFill="1" applyBorder="1" applyAlignment="1">
      <alignment horizontal="center"/>
    </xf>
    <xf numFmtId="4" fontId="5" fillId="33" borderId="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4" fontId="5" fillId="33" borderId="0" xfId="0" applyNumberFormat="1" applyFont="1" applyFill="1" applyAlignment="1">
      <alignment/>
    </xf>
    <xf numFmtId="4" fontId="5" fillId="15" borderId="11" xfId="0" applyNumberFormat="1" applyFont="1" applyFill="1" applyBorder="1" applyAlignment="1">
      <alignment/>
    </xf>
    <xf numFmtId="4" fontId="5" fillId="15" borderId="12" xfId="0" applyNumberFormat="1" applyFont="1" applyFill="1" applyBorder="1" applyAlignment="1">
      <alignment/>
    </xf>
    <xf numFmtId="4" fontId="5" fillId="15" borderId="10" xfId="0" applyNumberFormat="1" applyFont="1" applyFill="1" applyBorder="1" applyAlignment="1">
      <alignment/>
    </xf>
    <xf numFmtId="4" fontId="5" fillId="15" borderId="13" xfId="0" applyNumberFormat="1" applyFont="1" applyFill="1" applyBorder="1" applyAlignment="1">
      <alignment/>
    </xf>
    <xf numFmtId="4" fontId="5" fillId="3" borderId="14" xfId="0" applyNumberFormat="1" applyFont="1" applyFill="1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10" fontId="4" fillId="33" borderId="0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8" borderId="10" xfId="0" applyFont="1" applyFill="1" applyBorder="1" applyAlignment="1">
      <alignment/>
    </xf>
    <xf numFmtId="0" fontId="4" fillId="38" borderId="10" xfId="0" applyNumberFormat="1" applyFont="1" applyFill="1" applyBorder="1" applyAlignment="1">
      <alignment horizontal="right" vertical="center"/>
    </xf>
    <xf numFmtId="0" fontId="4" fillId="38" borderId="10" xfId="0" applyFont="1" applyFill="1" applyBorder="1" applyAlignment="1">
      <alignment vertical="center"/>
    </xf>
    <xf numFmtId="0" fontId="4" fillId="39" borderId="10" xfId="0" applyFont="1" applyFill="1" applyBorder="1" applyAlignment="1">
      <alignment vertical="center"/>
    </xf>
    <xf numFmtId="0" fontId="5" fillId="38" borderId="0" xfId="0" applyFont="1" applyFill="1" applyAlignment="1">
      <alignment/>
    </xf>
    <xf numFmtId="4" fontId="5" fillId="38" borderId="10" xfId="0" applyNumberFormat="1" applyFont="1" applyFill="1" applyBorder="1" applyAlignment="1">
      <alignment/>
    </xf>
    <xf numFmtId="4" fontId="5" fillId="38" borderId="0" xfId="0" applyNumberFormat="1" applyFont="1" applyFill="1" applyAlignment="1">
      <alignment/>
    </xf>
    <xf numFmtId="4" fontId="5" fillId="39" borderId="0" xfId="0" applyNumberFormat="1" applyFont="1" applyFill="1" applyAlignment="1">
      <alignment/>
    </xf>
    <xf numFmtId="4" fontId="5" fillId="39" borderId="10" xfId="0" applyNumberFormat="1" applyFont="1" applyFill="1" applyBorder="1" applyAlignment="1">
      <alignment/>
    </xf>
    <xf numFmtId="0" fontId="4" fillId="38" borderId="10" xfId="0" applyFont="1" applyFill="1" applyBorder="1" applyAlignment="1">
      <alignment/>
    </xf>
    <xf numFmtId="2" fontId="4" fillId="38" borderId="10" xfId="0" applyNumberFormat="1" applyFont="1" applyFill="1" applyBorder="1" applyAlignment="1">
      <alignment/>
    </xf>
    <xf numFmtId="4" fontId="4" fillId="38" borderId="10" xfId="0" applyNumberFormat="1" applyFont="1" applyFill="1" applyBorder="1" applyAlignment="1">
      <alignment/>
    </xf>
    <xf numFmtId="4" fontId="4" fillId="39" borderId="1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 horizontal="right" vertical="center"/>
    </xf>
    <xf numFmtId="0" fontId="4" fillId="33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5" fillId="34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5" fillId="33" borderId="0" xfId="0" applyFont="1" applyFill="1" applyAlignment="1">
      <alignment/>
    </xf>
    <xf numFmtId="4" fontId="4" fillId="33" borderId="0" xfId="0" applyNumberFormat="1" applyFont="1" applyFill="1" applyAlignment="1">
      <alignment/>
    </xf>
    <xf numFmtId="4" fontId="4" fillId="34" borderId="0" xfId="0" applyNumberFormat="1" applyFont="1" applyFill="1" applyAlignment="1">
      <alignment/>
    </xf>
    <xf numFmtId="0" fontId="4" fillId="33" borderId="0" xfId="0" applyFont="1" applyFill="1" applyAlignment="1">
      <alignment horizontal="center"/>
    </xf>
    <xf numFmtId="0" fontId="5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4" fontId="5" fillId="9" borderId="10" xfId="0" applyNumberFormat="1" applyFont="1" applyFill="1" applyBorder="1" applyAlignment="1">
      <alignment/>
    </xf>
    <xf numFmtId="0" fontId="25" fillId="34" borderId="0" xfId="0" applyFont="1" applyFill="1" applyAlignment="1">
      <alignment/>
    </xf>
    <xf numFmtId="0" fontId="4" fillId="4" borderId="10" xfId="0" applyNumberFormat="1" applyFont="1" applyFill="1" applyBorder="1" applyAlignment="1">
      <alignment horizontal="right" vertical="center"/>
    </xf>
    <xf numFmtId="0" fontId="4" fillId="16" borderId="10" xfId="0" applyFont="1" applyFill="1" applyBorder="1" applyAlignment="1">
      <alignment vertical="center"/>
    </xf>
    <xf numFmtId="0" fontId="4" fillId="37" borderId="10" xfId="0" applyFont="1" applyFill="1" applyBorder="1" applyAlignment="1">
      <alignment vertical="center"/>
    </xf>
    <xf numFmtId="4" fontId="5" fillId="4" borderId="10" xfId="0" applyNumberFormat="1" applyFont="1" applyFill="1" applyBorder="1" applyAlignment="1">
      <alignment/>
    </xf>
    <xf numFmtId="4" fontId="5" fillId="16" borderId="0" xfId="0" applyNumberFormat="1" applyFont="1" applyFill="1" applyAlignment="1">
      <alignment/>
    </xf>
    <xf numFmtId="4" fontId="5" fillId="37" borderId="0" xfId="0" applyNumberFormat="1" applyFont="1" applyFill="1" applyAlignment="1">
      <alignment/>
    </xf>
    <xf numFmtId="4" fontId="5" fillId="16" borderId="10" xfId="0" applyNumberFormat="1" applyFont="1" applyFill="1" applyBorder="1" applyAlignment="1">
      <alignment/>
    </xf>
    <xf numFmtId="4" fontId="5" fillId="37" borderId="10" xfId="0" applyNumberFormat="1" applyFont="1" applyFill="1" applyBorder="1" applyAlignment="1">
      <alignment/>
    </xf>
    <xf numFmtId="2" fontId="4" fillId="4" borderId="10" xfId="0" applyNumberFormat="1" applyFont="1" applyFill="1" applyBorder="1" applyAlignment="1">
      <alignment/>
    </xf>
    <xf numFmtId="4" fontId="4" fillId="16" borderId="10" xfId="0" applyNumberFormat="1" applyFont="1" applyFill="1" applyBorder="1" applyAlignment="1">
      <alignment/>
    </xf>
    <xf numFmtId="4" fontId="4" fillId="37" borderId="10" xfId="0" applyNumberFormat="1" applyFont="1" applyFill="1" applyBorder="1" applyAlignment="1">
      <alignment/>
    </xf>
    <xf numFmtId="0" fontId="4" fillId="4" borderId="12" xfId="0" applyNumberFormat="1" applyFont="1" applyFill="1" applyBorder="1" applyAlignment="1">
      <alignment horizontal="right" vertical="center"/>
    </xf>
    <xf numFmtId="4" fontId="5" fillId="4" borderId="15" xfId="0" applyNumberFormat="1" applyFont="1" applyFill="1" applyBorder="1" applyAlignment="1">
      <alignment/>
    </xf>
    <xf numFmtId="0" fontId="4" fillId="6" borderId="10" xfId="0" applyNumberFormat="1" applyFont="1" applyFill="1" applyBorder="1" applyAlignment="1">
      <alignment horizontal="right" vertical="center"/>
    </xf>
    <xf numFmtId="0" fontId="4" fillId="18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vertical="center"/>
    </xf>
    <xf numFmtId="4" fontId="5" fillId="6" borderId="10" xfId="0" applyNumberFormat="1" applyFont="1" applyFill="1" applyBorder="1" applyAlignment="1">
      <alignment/>
    </xf>
    <xf numFmtId="4" fontId="5" fillId="18" borderId="0" xfId="0" applyNumberFormat="1" applyFont="1" applyFill="1" applyAlignment="1">
      <alignment/>
    </xf>
    <xf numFmtId="4" fontId="5" fillId="35" borderId="0" xfId="0" applyNumberFormat="1" applyFont="1" applyFill="1" applyAlignment="1">
      <alignment/>
    </xf>
    <xf numFmtId="3" fontId="5" fillId="18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2" fontId="4" fillId="6" borderId="10" xfId="0" applyNumberFormat="1" applyFont="1" applyFill="1" applyBorder="1" applyAlignment="1">
      <alignment/>
    </xf>
    <xf numFmtId="4" fontId="4" fillId="18" borderId="10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/>
    </xf>
    <xf numFmtId="4" fontId="5" fillId="4" borderId="0" xfId="0" applyNumberFormat="1" applyFont="1" applyFill="1" applyAlignment="1">
      <alignment/>
    </xf>
    <xf numFmtId="0" fontId="4" fillId="3" borderId="12" xfId="0" applyNumberFormat="1" applyFont="1" applyFill="1" applyBorder="1" applyAlignment="1">
      <alignment horizontal="right" vertical="center"/>
    </xf>
    <xf numFmtId="4" fontId="5" fillId="3" borderId="15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5" fillId="34" borderId="0" xfId="0" applyFont="1" applyFill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PageLayoutView="0" workbookViewId="0" topLeftCell="A43">
      <selection activeCell="B53" sqref="B53:E56"/>
    </sheetView>
  </sheetViews>
  <sheetFormatPr defaultColWidth="11.421875" defaultRowHeight="12.75"/>
  <cols>
    <col min="1" max="1" width="13.140625" style="19" customWidth="1"/>
    <col min="2" max="2" width="45.8515625" style="19" customWidth="1"/>
    <col min="3" max="3" width="13.00390625" style="66" customWidth="1"/>
    <col min="4" max="4" width="13.00390625" style="67" customWidth="1"/>
    <col min="5" max="5" width="13.7109375" style="68" customWidth="1"/>
    <col min="6" max="6" width="11.421875" style="19" customWidth="1"/>
    <col min="7" max="7" width="13.7109375" style="24" bestFit="1" customWidth="1"/>
    <col min="8" max="16384" width="11.421875" style="24" customWidth="1"/>
  </cols>
  <sheetData>
    <row r="1" s="17" customFormat="1" ht="15.75">
      <c r="A1" s="16" t="s">
        <v>3</v>
      </c>
    </row>
    <row r="2" s="17" customFormat="1" ht="15.75"/>
    <row r="3" spans="2:5" s="17" customFormat="1" ht="15.75">
      <c r="B3" s="150" t="s">
        <v>4</v>
      </c>
      <c r="C3" s="150"/>
      <c r="D3" s="150"/>
      <c r="E3" s="151"/>
    </row>
    <row r="4" spans="2:4" s="17" customFormat="1" ht="15.75">
      <c r="B4" s="18"/>
      <c r="C4" s="18"/>
      <c r="D4" s="18"/>
    </row>
    <row r="5" spans="2:5" ht="24.75" customHeight="1">
      <c r="B5" s="20"/>
      <c r="C5" s="21">
        <v>2011</v>
      </c>
      <c r="D5" s="22">
        <v>2012</v>
      </c>
      <c r="E5" s="23">
        <v>2013</v>
      </c>
    </row>
    <row r="6" spans="2:5" ht="15.75">
      <c r="B6" s="19" t="s">
        <v>5</v>
      </c>
      <c r="C6" s="25">
        <v>67667.27</v>
      </c>
      <c r="D6" s="26">
        <v>30900.17</v>
      </c>
      <c r="E6" s="27">
        <v>32353.61</v>
      </c>
    </row>
    <row r="7" spans="2:5" ht="15.75">
      <c r="B7" s="20" t="s">
        <v>6</v>
      </c>
      <c r="C7" s="25">
        <v>120629.95</v>
      </c>
      <c r="D7" s="28">
        <f>D15</f>
        <v>121104.95</v>
      </c>
      <c r="E7" s="29">
        <v>109520.22</v>
      </c>
    </row>
    <row r="8" spans="2:5" ht="15.75">
      <c r="B8" s="30" t="s">
        <v>1</v>
      </c>
      <c r="C8" s="31">
        <f>C6/C7</f>
        <v>0.5609491672673329</v>
      </c>
      <c r="D8" s="32">
        <f>D6/D7</f>
        <v>0.2551519983287223</v>
      </c>
      <c r="E8" s="33">
        <f>E6/E7</f>
        <v>0.2954122079009702</v>
      </c>
    </row>
    <row r="9" s="17" customFormat="1" ht="15.75"/>
    <row r="10" s="17" customFormat="1" ht="15.75"/>
    <row r="11" spans="2:5" s="17" customFormat="1" ht="15.75">
      <c r="B11" s="150" t="s">
        <v>7</v>
      </c>
      <c r="C11" s="150"/>
      <c r="D11" s="150"/>
      <c r="E11" s="151"/>
    </row>
    <row r="12" s="17" customFormat="1" ht="15.75"/>
    <row r="13" spans="2:5" ht="15.75">
      <c r="B13" s="20"/>
      <c r="C13" s="21">
        <v>2011</v>
      </c>
      <c r="D13" s="22">
        <v>2012</v>
      </c>
      <c r="E13" s="23">
        <v>2013</v>
      </c>
    </row>
    <row r="14" spans="2:5" ht="15.75">
      <c r="B14" s="19" t="s">
        <v>8</v>
      </c>
      <c r="C14" s="25">
        <f>63576.479+67667.27</f>
        <v>131243.749</v>
      </c>
      <c r="D14" s="26">
        <f>64364.59+30900.17</f>
        <v>95264.76</v>
      </c>
      <c r="E14" s="27">
        <f>55042.39+32353.61</f>
        <v>87396</v>
      </c>
    </row>
    <row r="15" spans="2:5" ht="15.75">
      <c r="B15" s="20" t="s">
        <v>6</v>
      </c>
      <c r="C15" s="25">
        <f>C7</f>
        <v>120629.95</v>
      </c>
      <c r="D15" s="28">
        <v>121104.95</v>
      </c>
      <c r="E15" s="29">
        <f>E7</f>
        <v>109520.22</v>
      </c>
    </row>
    <row r="16" spans="2:5" ht="15.75">
      <c r="B16" s="30" t="s">
        <v>13</v>
      </c>
      <c r="C16" s="31">
        <f>C14/C15</f>
        <v>1.08798643288835</v>
      </c>
      <c r="D16" s="32">
        <f>D14/D15</f>
        <v>0.7866297785515786</v>
      </c>
      <c r="E16" s="33">
        <f>E14/E15</f>
        <v>0.7979896315036621</v>
      </c>
    </row>
    <row r="17" s="17" customFormat="1" ht="15.75"/>
    <row r="18" s="17" customFormat="1" ht="15.75"/>
    <row r="19" spans="2:5" ht="15.75">
      <c r="B19" s="148" t="s">
        <v>10</v>
      </c>
      <c r="C19" s="148"/>
      <c r="D19" s="148"/>
      <c r="E19" s="149"/>
    </row>
    <row r="20" s="17" customFormat="1" ht="15.75"/>
    <row r="21" spans="2:5" ht="15.75">
      <c r="B21" s="20"/>
      <c r="C21" s="21">
        <v>2011</v>
      </c>
      <c r="D21" s="22">
        <v>2012</v>
      </c>
      <c r="E21" s="23">
        <v>2013</v>
      </c>
    </row>
    <row r="22" spans="2:5" ht="15.75">
      <c r="B22" s="19" t="s">
        <v>9</v>
      </c>
      <c r="C22" s="25">
        <v>133883.89</v>
      </c>
      <c r="D22" s="26">
        <v>112426.57</v>
      </c>
      <c r="E22" s="27">
        <v>102153.84</v>
      </c>
    </row>
    <row r="23" spans="2:5" ht="15.75">
      <c r="B23" s="20" t="s">
        <v>6</v>
      </c>
      <c r="C23" s="25">
        <f>C7</f>
        <v>120629.95</v>
      </c>
      <c r="D23" s="28">
        <f>D15</f>
        <v>121104.95</v>
      </c>
      <c r="E23" s="29">
        <f>E7</f>
        <v>109520.22</v>
      </c>
    </row>
    <row r="24" spans="2:5" ht="15.75">
      <c r="B24" s="30" t="s">
        <v>14</v>
      </c>
      <c r="C24" s="31">
        <f>C22/C23</f>
        <v>1.1098727140316316</v>
      </c>
      <c r="D24" s="32">
        <f>D22/D23</f>
        <v>0.9283400059204847</v>
      </c>
      <c r="E24" s="33">
        <f>E22/E23</f>
        <v>0.9327395434377322</v>
      </c>
    </row>
    <row r="25" s="17" customFormat="1" ht="15.75"/>
    <row r="26" s="17" customFormat="1" ht="15.75"/>
    <row r="27" spans="2:5" ht="15.75">
      <c r="B27" s="148" t="s">
        <v>11</v>
      </c>
      <c r="C27" s="148"/>
      <c r="D27" s="148"/>
      <c r="E27" s="149"/>
    </row>
    <row r="28" spans="10:12" s="17" customFormat="1" ht="15.75">
      <c r="J28" s="16"/>
      <c r="K28" s="16">
        <v>2013</v>
      </c>
      <c r="L28" s="16">
        <v>2011</v>
      </c>
    </row>
    <row r="29" spans="2:12" ht="15.75">
      <c r="B29" s="20"/>
      <c r="C29" s="34">
        <v>2011</v>
      </c>
      <c r="D29" s="35">
        <v>2012</v>
      </c>
      <c r="E29" s="36">
        <v>2013</v>
      </c>
      <c r="J29" s="37" t="s">
        <v>82</v>
      </c>
      <c r="K29" s="38">
        <v>43191</v>
      </c>
      <c r="L29" s="39">
        <f>8998+27404+2108+1016+2519+329+3633</f>
        <v>46007</v>
      </c>
    </row>
    <row r="30" spans="2:12" ht="15.75">
      <c r="B30" s="19" t="s">
        <v>19</v>
      </c>
      <c r="C30" s="40">
        <f>60367.75+120629.95+87637.69</f>
        <v>268635.39</v>
      </c>
      <c r="D30" s="41">
        <v>261771.28999999998</v>
      </c>
      <c r="E30" s="42">
        <v>258941.14687</v>
      </c>
      <c r="J30" s="37" t="s">
        <v>83</v>
      </c>
      <c r="K30" s="38">
        <v>5096</v>
      </c>
      <c r="L30" s="39">
        <v>5795</v>
      </c>
    </row>
    <row r="31" spans="2:12" ht="15.75">
      <c r="B31" s="20" t="s">
        <v>12</v>
      </c>
      <c r="C31" s="43">
        <v>51802</v>
      </c>
      <c r="D31" s="44">
        <v>49868</v>
      </c>
      <c r="E31" s="45">
        <f>K32</f>
        <v>48287</v>
      </c>
      <c r="K31" s="39"/>
      <c r="L31" s="39"/>
    </row>
    <row r="32" spans="2:12" ht="15.75">
      <c r="B32" s="30" t="s">
        <v>15</v>
      </c>
      <c r="C32" s="46">
        <f>C30/C31</f>
        <v>5.185811165592062</v>
      </c>
      <c r="D32" s="47">
        <f>D30/D31</f>
        <v>5.249283909521135</v>
      </c>
      <c r="E32" s="48">
        <f>E30/E31</f>
        <v>5.362543684014331</v>
      </c>
      <c r="J32" s="37" t="s">
        <v>84</v>
      </c>
      <c r="K32" s="38">
        <f>SUM(K29:K30)</f>
        <v>48287</v>
      </c>
      <c r="L32" s="38">
        <f>SUM(L29:L31)</f>
        <v>51802</v>
      </c>
    </row>
    <row r="33" spans="8:10" s="17" customFormat="1" ht="15.75">
      <c r="H33" s="49"/>
      <c r="I33" s="49"/>
      <c r="J33" s="49"/>
    </row>
    <row r="34" spans="2:5" s="17" customFormat="1" ht="25.5" customHeight="1">
      <c r="B34" s="50" t="s">
        <v>80</v>
      </c>
      <c r="C34" s="50" t="e">
        <f>#REF!</f>
        <v>#REF!</v>
      </c>
      <c r="D34" s="50"/>
      <c r="E34" s="49"/>
    </row>
    <row r="35" spans="2:5" s="17" customFormat="1" ht="15.75">
      <c r="B35" s="17" t="s">
        <v>85</v>
      </c>
      <c r="C35" s="17">
        <v>5096</v>
      </c>
      <c r="E35" s="49"/>
    </row>
    <row r="36" s="17" customFormat="1" ht="15.75"/>
    <row r="37" spans="2:5" ht="15.75">
      <c r="B37" s="148" t="s">
        <v>16</v>
      </c>
      <c r="C37" s="148"/>
      <c r="D37" s="148"/>
      <c r="E37" s="149"/>
    </row>
    <row r="38" s="17" customFormat="1" ht="15.75"/>
    <row r="39" spans="2:5" ht="15.75">
      <c r="B39" s="20"/>
      <c r="C39" s="34">
        <v>2011</v>
      </c>
      <c r="D39" s="35">
        <v>2012</v>
      </c>
      <c r="E39" s="36">
        <v>2013</v>
      </c>
    </row>
    <row r="40" spans="2:5" ht="15.75">
      <c r="B40" s="19" t="s">
        <v>19</v>
      </c>
      <c r="C40" s="40">
        <f>C30</f>
        <v>268635.39</v>
      </c>
      <c r="D40" s="41">
        <f>D30</f>
        <v>261771.28999999998</v>
      </c>
      <c r="E40" s="42">
        <f>E30</f>
        <v>258941.14687</v>
      </c>
    </row>
    <row r="41" spans="2:5" ht="15.75">
      <c r="B41" s="20" t="s">
        <v>17</v>
      </c>
      <c r="C41" s="40">
        <v>717489.28</v>
      </c>
      <c r="D41" s="51">
        <v>682245.33</v>
      </c>
      <c r="E41" s="52">
        <v>647065.77</v>
      </c>
    </row>
    <row r="42" spans="2:5" ht="15.75">
      <c r="B42" s="30" t="s">
        <v>22</v>
      </c>
      <c r="C42" s="46">
        <f>C40/C41</f>
        <v>0.374410318715842</v>
      </c>
      <c r="D42" s="47">
        <f>D40/D41</f>
        <v>0.38369084915539103</v>
      </c>
      <c r="E42" s="48">
        <f>E40/E41</f>
        <v>0.40017747634834705</v>
      </c>
    </row>
    <row r="43" s="17" customFormat="1" ht="15.75"/>
    <row r="44" spans="2:5" ht="15.75">
      <c r="B44" s="148" t="s">
        <v>18</v>
      </c>
      <c r="C44" s="148"/>
      <c r="D44" s="148"/>
      <c r="E44" s="149"/>
    </row>
    <row r="45" s="17" customFormat="1" ht="15.75"/>
    <row r="46" spans="2:8" ht="15.75">
      <c r="B46" s="20"/>
      <c r="C46" s="34">
        <v>2011</v>
      </c>
      <c r="D46" s="35">
        <v>2012</v>
      </c>
      <c r="E46" s="36">
        <v>2013</v>
      </c>
      <c r="H46" s="53"/>
    </row>
    <row r="47" spans="2:8" ht="15.75">
      <c r="B47" s="19" t="s">
        <v>78</v>
      </c>
      <c r="C47" s="40">
        <f>C7</f>
        <v>120629.95</v>
      </c>
      <c r="D47" s="41">
        <f>D23</f>
        <v>121104.95</v>
      </c>
      <c r="E47" s="42">
        <v>109520.22</v>
      </c>
      <c r="H47" s="53"/>
    </row>
    <row r="48" spans="2:5" ht="15.75">
      <c r="B48" s="20" t="s">
        <v>79</v>
      </c>
      <c r="C48" s="40">
        <f>60367.71+87637.69</f>
        <v>148005.4</v>
      </c>
      <c r="D48" s="51">
        <f>58510.9+82155.44</f>
        <v>140666.34</v>
      </c>
      <c r="E48" s="52">
        <v>149420.92947</v>
      </c>
    </row>
    <row r="49" spans="2:5" ht="15.75">
      <c r="B49" s="30" t="s">
        <v>23</v>
      </c>
      <c r="C49" s="46">
        <f>C47/C48</f>
        <v>0.8150374918752965</v>
      </c>
      <c r="D49" s="47">
        <f>D47/D48</f>
        <v>0.860937662841018</v>
      </c>
      <c r="E49" s="48">
        <f>E47/E48</f>
        <v>0.7329643871743479</v>
      </c>
    </row>
    <row r="50" s="17" customFormat="1" ht="15.75"/>
    <row r="51" spans="2:5" ht="15.75">
      <c r="B51" s="148" t="s">
        <v>20</v>
      </c>
      <c r="C51" s="148"/>
      <c r="D51" s="148"/>
      <c r="E51" s="149"/>
    </row>
    <row r="52" s="17" customFormat="1" ht="15.75"/>
    <row r="53" spans="2:8" ht="15.75">
      <c r="B53" s="20"/>
      <c r="C53" s="54">
        <v>2011</v>
      </c>
      <c r="D53" s="55">
        <v>2012</v>
      </c>
      <c r="E53" s="56">
        <v>2013</v>
      </c>
      <c r="H53" s="53"/>
    </row>
    <row r="54" spans="2:8" ht="15.75">
      <c r="B54" s="19" t="s">
        <v>19</v>
      </c>
      <c r="C54" s="57">
        <f>C40</f>
        <v>268635.39</v>
      </c>
      <c r="D54" s="58">
        <f>D40</f>
        <v>261771.28999999998</v>
      </c>
      <c r="E54" s="59">
        <f>E40</f>
        <v>258941.14687</v>
      </c>
      <c r="H54" s="53"/>
    </row>
    <row r="55" spans="2:5" ht="15.75">
      <c r="B55" s="20" t="s">
        <v>21</v>
      </c>
      <c r="C55" s="57">
        <v>36077.89</v>
      </c>
      <c r="D55" s="60">
        <v>48394.62</v>
      </c>
      <c r="E55" s="61">
        <v>40578.72</v>
      </c>
    </row>
    <row r="56" spans="2:5" ht="15.75">
      <c r="B56" s="30" t="s">
        <v>24</v>
      </c>
      <c r="C56" s="62">
        <f>C54/C55</f>
        <v>7.4459839530526875</v>
      </c>
      <c r="D56" s="63">
        <f>D54/D55</f>
        <v>5.409098986622893</v>
      </c>
      <c r="E56" s="64">
        <f>E54/E55</f>
        <v>6.381205392136568</v>
      </c>
    </row>
    <row r="57" s="17" customFormat="1" ht="15.75">
      <c r="E57" s="65"/>
    </row>
    <row r="58" s="17" customFormat="1" ht="15.75"/>
    <row r="59" s="17" customFormat="1" ht="15.75"/>
    <row r="60" s="17" customFormat="1" ht="15.75"/>
    <row r="61" s="17" customFormat="1" ht="15.75"/>
    <row r="62" s="17" customFormat="1" ht="15.75"/>
    <row r="63" s="17" customFormat="1" ht="15.75"/>
    <row r="64" s="17" customFormat="1" ht="15.75"/>
    <row r="65" s="17" customFormat="1" ht="15.75"/>
    <row r="66" s="17" customFormat="1" ht="15.75"/>
    <row r="67" s="17" customFormat="1" ht="15.75"/>
    <row r="68" s="17" customFormat="1" ht="15.75"/>
    <row r="69" s="17" customFormat="1" ht="15.75"/>
    <row r="70" s="17" customFormat="1" ht="15.75"/>
    <row r="71" s="17" customFormat="1" ht="15.75"/>
    <row r="72" s="17" customFormat="1" ht="15.75"/>
    <row r="73" s="17" customFormat="1" ht="15.75"/>
    <row r="74" s="17" customFormat="1" ht="15.75"/>
    <row r="75" s="17" customFormat="1" ht="15.75"/>
    <row r="76" s="17" customFormat="1" ht="15.75"/>
    <row r="77" s="17" customFormat="1" ht="15.75"/>
    <row r="78" s="17" customFormat="1" ht="15.75"/>
    <row r="79" s="17" customFormat="1" ht="15.75"/>
    <row r="80" s="17" customFormat="1" ht="15.75"/>
    <row r="81" s="17" customFormat="1" ht="15.75"/>
    <row r="82" s="17" customFormat="1" ht="15.75"/>
    <row r="83" s="17" customFormat="1" ht="15.75"/>
    <row r="84" s="17" customFormat="1" ht="15.75"/>
    <row r="85" s="17" customFormat="1" ht="15.75"/>
    <row r="86" s="17" customFormat="1" ht="15.75"/>
    <row r="87" s="17" customFormat="1" ht="15.75"/>
    <row r="88" s="17" customFormat="1" ht="15.75"/>
    <row r="89" s="17" customFormat="1" ht="15.75"/>
    <row r="90" s="17" customFormat="1" ht="15.75"/>
    <row r="91" s="17" customFormat="1" ht="15.75"/>
    <row r="92" s="17" customFormat="1" ht="15.75"/>
    <row r="93" s="17" customFormat="1" ht="15.75"/>
    <row r="94" s="17" customFormat="1" ht="15.75"/>
    <row r="95" s="17" customFormat="1" ht="15.75"/>
    <row r="96" s="17" customFormat="1" ht="15.75"/>
    <row r="97" s="17" customFormat="1" ht="15.75"/>
    <row r="98" s="17" customFormat="1" ht="15.75"/>
    <row r="99" s="17" customFormat="1" ht="15.75"/>
    <row r="100" s="17" customFormat="1" ht="15.75"/>
    <row r="101" s="17" customFormat="1" ht="15.75"/>
    <row r="102" s="17" customFormat="1" ht="15.75"/>
    <row r="103" s="17" customFormat="1" ht="15.75"/>
    <row r="104" s="17" customFormat="1" ht="15.75"/>
    <row r="105" s="17" customFormat="1" ht="15.75"/>
    <row r="106" s="17" customFormat="1" ht="15.75"/>
    <row r="107" s="17" customFormat="1" ht="15.75"/>
    <row r="108" s="17" customFormat="1" ht="15.75"/>
    <row r="109" s="17" customFormat="1" ht="15.75"/>
    <row r="110" s="17" customFormat="1" ht="15.75"/>
  </sheetData>
  <sheetProtection/>
  <mergeCells count="7">
    <mergeCell ref="B51:E51"/>
    <mergeCell ref="B3:E3"/>
    <mergeCell ref="B11:E11"/>
    <mergeCell ref="B19:E19"/>
    <mergeCell ref="B27:E27"/>
    <mergeCell ref="B37:E37"/>
    <mergeCell ref="B44:E44"/>
  </mergeCells>
  <printOptions/>
  <pageMargins left="0.75" right="0.75" top="1" bottom="1" header="0" footer="0"/>
  <pageSetup fitToHeight="1" fitToWidth="1" horizontalDpi="600" verticalDpi="600" orientation="portrait" paperSize="9" scale="86" r:id="rId1"/>
  <ignoredErrors>
    <ignoredError sqref="D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0"/>
  <sheetViews>
    <sheetView zoomScalePageLayoutView="0" workbookViewId="0" topLeftCell="A1">
      <selection activeCell="B18" sqref="B18:E21"/>
    </sheetView>
  </sheetViews>
  <sheetFormatPr defaultColWidth="11.421875" defaultRowHeight="12.75"/>
  <cols>
    <col min="1" max="1" width="11.421875" style="5" customWidth="1"/>
    <col min="2" max="2" width="36.28125" style="5" customWidth="1"/>
    <col min="3" max="3" width="20.8515625" style="5" customWidth="1"/>
    <col min="4" max="4" width="21.421875" style="5" customWidth="1"/>
    <col min="5" max="5" width="26.57421875" style="5" customWidth="1"/>
    <col min="6" max="6" width="11.421875" style="72" customWidth="1"/>
    <col min="7" max="7" width="14.421875" style="71" customWidth="1"/>
    <col min="8" max="16384" width="11.421875" style="72" customWidth="1"/>
  </cols>
  <sheetData>
    <row r="2" spans="2:6" ht="15.75">
      <c r="B2" s="69" t="s">
        <v>25</v>
      </c>
      <c r="F2" s="70"/>
    </row>
    <row r="3" spans="2:6" ht="15.75">
      <c r="B3" s="69"/>
      <c r="F3" s="70"/>
    </row>
    <row r="4" spans="2:6" ht="15.75">
      <c r="B4" s="69" t="s">
        <v>37</v>
      </c>
      <c r="F4" s="70"/>
    </row>
    <row r="5" ht="15.75">
      <c r="F5" s="70"/>
    </row>
    <row r="6" spans="2:6" ht="15.75">
      <c r="B6" s="73" t="s">
        <v>26</v>
      </c>
      <c r="C6" s="74"/>
      <c r="D6" s="75"/>
      <c r="E6" s="76"/>
      <c r="F6" s="70"/>
    </row>
    <row r="7" spans="2:6" ht="15.75">
      <c r="B7" s="77" t="s">
        <v>28</v>
      </c>
      <c r="C7" s="77" t="s">
        <v>27</v>
      </c>
      <c r="D7" s="77" t="s">
        <v>29</v>
      </c>
      <c r="E7" s="77" t="s">
        <v>30</v>
      </c>
      <c r="F7" s="70"/>
    </row>
    <row r="8" spans="2:6" ht="15.75">
      <c r="B8" s="78">
        <v>0</v>
      </c>
      <c r="C8" s="78">
        <v>226397.22</v>
      </c>
      <c r="D8" s="78">
        <v>89843.61</v>
      </c>
      <c r="E8" s="78">
        <v>5162.38</v>
      </c>
      <c r="F8" s="70"/>
    </row>
    <row r="9" spans="2:6" ht="15.75">
      <c r="B9" s="79"/>
      <c r="C9" s="79"/>
      <c r="D9" s="79"/>
      <c r="E9" s="79"/>
      <c r="F9" s="70"/>
    </row>
    <row r="10" spans="2:6" ht="15.75">
      <c r="B10" s="80" t="s">
        <v>38</v>
      </c>
      <c r="C10" s="79"/>
      <c r="D10" s="79"/>
      <c r="E10" s="79"/>
      <c r="F10" s="70"/>
    </row>
    <row r="11" spans="2:6" ht="15" customHeight="1">
      <c r="B11" s="81"/>
      <c r="C11" s="81"/>
      <c r="D11" s="81"/>
      <c r="E11" s="81"/>
      <c r="F11" s="70"/>
    </row>
    <row r="12" spans="2:6" ht="15.75">
      <c r="B12" s="82" t="s">
        <v>31</v>
      </c>
      <c r="C12" s="83"/>
      <c r="D12" s="84"/>
      <c r="E12" s="85"/>
      <c r="F12" s="70"/>
    </row>
    <row r="13" spans="2:6" ht="15.75">
      <c r="B13" s="86" t="s">
        <v>32</v>
      </c>
      <c r="C13" s="86" t="s">
        <v>27</v>
      </c>
      <c r="D13" s="86" t="s">
        <v>33</v>
      </c>
      <c r="E13" s="86" t="s">
        <v>34</v>
      </c>
      <c r="F13" s="70"/>
    </row>
    <row r="14" spans="2:6" ht="15.75">
      <c r="B14" s="86">
        <v>202240.71</v>
      </c>
      <c r="C14" s="86">
        <v>7245.18</v>
      </c>
      <c r="D14" s="86">
        <v>97810.75</v>
      </c>
      <c r="E14" s="86">
        <v>41216.89</v>
      </c>
      <c r="F14" s="87"/>
    </row>
    <row r="15" spans="2:6" ht="15.75">
      <c r="B15" s="88"/>
      <c r="C15" s="89"/>
      <c r="D15" s="89"/>
      <c r="E15" s="89"/>
      <c r="F15" s="70"/>
    </row>
    <row r="16" spans="2:6" ht="15.75">
      <c r="B16" s="88" t="s">
        <v>39</v>
      </c>
      <c r="C16" s="89"/>
      <c r="D16" s="89"/>
      <c r="E16" s="90"/>
      <c r="F16" s="70"/>
    </row>
    <row r="17" spans="2:6" ht="15.75">
      <c r="B17" s="91"/>
      <c r="C17" s="91"/>
      <c r="D17" s="91"/>
      <c r="E17" s="91"/>
      <c r="F17" s="70"/>
    </row>
    <row r="18" spans="2:5" ht="15.75">
      <c r="B18" s="92"/>
      <c r="C18" s="93">
        <v>2011</v>
      </c>
      <c r="D18" s="94">
        <v>2012</v>
      </c>
      <c r="E18" s="95">
        <v>2013</v>
      </c>
    </row>
    <row r="19" spans="2:5" ht="15.75">
      <c r="B19" s="96" t="s">
        <v>35</v>
      </c>
      <c r="C19" s="97">
        <v>392378.66</v>
      </c>
      <c r="D19" s="98">
        <v>365118.33</v>
      </c>
      <c r="E19" s="99">
        <f>B14+C14+D14+E14</f>
        <v>348513.53</v>
      </c>
    </row>
    <row r="20" spans="2:5" ht="15.75">
      <c r="B20" s="92" t="s">
        <v>36</v>
      </c>
      <c r="C20" s="97">
        <v>343183.19999999995</v>
      </c>
      <c r="D20" s="97">
        <v>335018.02999999997</v>
      </c>
      <c r="E20" s="100">
        <f>B8+C8+D8+E8</f>
        <v>321403.21</v>
      </c>
    </row>
    <row r="21" spans="2:5" ht="15.75">
      <c r="B21" s="101" t="s">
        <v>40</v>
      </c>
      <c r="C21" s="102">
        <f>C19/C20</f>
        <v>1.1433504320724326</v>
      </c>
      <c r="D21" s="103">
        <f>D19/D20</f>
        <v>1.0898468061554778</v>
      </c>
      <c r="E21" s="104">
        <f>E19/E20</f>
        <v>1.084349873170215</v>
      </c>
    </row>
    <row r="22" spans="2:6" ht="15.75">
      <c r="B22" s="91"/>
      <c r="C22" s="91"/>
      <c r="D22" s="91"/>
      <c r="E22" s="91"/>
      <c r="F22" s="70"/>
    </row>
    <row r="23" spans="2:6" ht="15.75">
      <c r="B23" s="152"/>
      <c r="C23" s="152"/>
      <c r="D23" s="152"/>
      <c r="E23" s="153"/>
      <c r="F23" s="70"/>
    </row>
    <row r="24" spans="2:6" ht="15.75">
      <c r="B24" s="91"/>
      <c r="C24" s="91"/>
      <c r="D24" s="91"/>
      <c r="E24" s="91"/>
      <c r="F24" s="70"/>
    </row>
    <row r="25" spans="2:6" ht="15.75">
      <c r="B25" s="91"/>
      <c r="C25" s="91"/>
      <c r="D25" s="91"/>
      <c r="E25" s="91"/>
      <c r="F25" s="70"/>
    </row>
    <row r="26" spans="2:6" ht="26.25" customHeight="1">
      <c r="B26" s="91"/>
      <c r="C26" s="105"/>
      <c r="D26" s="106"/>
      <c r="E26" s="106"/>
      <c r="F26" s="70"/>
    </row>
    <row r="27" spans="2:6" ht="15.75">
      <c r="B27" s="91"/>
      <c r="C27" s="79"/>
      <c r="D27" s="79"/>
      <c r="E27" s="79"/>
      <c r="F27" s="70"/>
    </row>
    <row r="28" spans="2:6" ht="15.75">
      <c r="B28" s="91"/>
      <c r="C28" s="79"/>
      <c r="D28" s="79"/>
      <c r="E28" s="79"/>
      <c r="F28" s="70"/>
    </row>
    <row r="29" spans="2:6" ht="15.75">
      <c r="B29" s="88"/>
      <c r="C29" s="90"/>
      <c r="D29" s="90"/>
      <c r="E29" s="90"/>
      <c r="F29" s="70"/>
    </row>
    <row r="30" spans="2:6" ht="15.75">
      <c r="B30" s="91"/>
      <c r="C30" s="91"/>
      <c r="D30" s="91"/>
      <c r="E30" s="91"/>
      <c r="F30" s="70"/>
    </row>
    <row r="31" spans="2:6" ht="15.75">
      <c r="B31" s="91"/>
      <c r="C31" s="91"/>
      <c r="D31" s="91"/>
      <c r="E31" s="91"/>
      <c r="F31" s="70"/>
    </row>
    <row r="32" spans="2:6" ht="15.75">
      <c r="B32" s="91"/>
      <c r="C32" s="91"/>
      <c r="D32" s="91"/>
      <c r="E32" s="91"/>
      <c r="F32" s="70"/>
    </row>
    <row r="33" spans="2:6" ht="15.75">
      <c r="B33" s="91"/>
      <c r="C33" s="91"/>
      <c r="D33" s="91"/>
      <c r="E33" s="91"/>
      <c r="F33" s="70"/>
    </row>
    <row r="34" spans="2:6" ht="15.75">
      <c r="B34" s="152"/>
      <c r="C34" s="152"/>
      <c r="D34" s="152"/>
      <c r="E34" s="153"/>
      <c r="F34" s="70"/>
    </row>
    <row r="35" spans="2:6" ht="15.75">
      <c r="B35" s="91"/>
      <c r="C35" s="91"/>
      <c r="D35" s="91"/>
      <c r="E35" s="91"/>
      <c r="F35" s="70"/>
    </row>
    <row r="36" spans="2:6" ht="15.75">
      <c r="B36" s="91"/>
      <c r="C36" s="91"/>
      <c r="D36" s="91"/>
      <c r="E36" s="91"/>
      <c r="F36" s="70"/>
    </row>
    <row r="37" spans="2:6" ht="24" customHeight="1">
      <c r="B37" s="91"/>
      <c r="C37" s="91"/>
      <c r="D37" s="91"/>
      <c r="E37" s="91"/>
      <c r="F37" s="70"/>
    </row>
    <row r="38" spans="2:6" ht="15.75">
      <c r="B38" s="91"/>
      <c r="C38" s="91"/>
      <c r="D38" s="91"/>
      <c r="E38" s="91"/>
      <c r="F38" s="70"/>
    </row>
    <row r="39" spans="2:6" ht="15.75">
      <c r="B39" s="91"/>
      <c r="C39" s="91"/>
      <c r="D39" s="91"/>
      <c r="E39" s="91"/>
      <c r="F39" s="70"/>
    </row>
    <row r="40" spans="2:6" ht="15.75">
      <c r="B40" s="91"/>
      <c r="C40" s="91"/>
      <c r="D40" s="91"/>
      <c r="E40" s="91"/>
      <c r="F40" s="70"/>
    </row>
    <row r="41" spans="2:6" ht="15.75">
      <c r="B41" s="91"/>
      <c r="C41" s="91"/>
      <c r="D41" s="91"/>
      <c r="E41" s="91"/>
      <c r="F41" s="70"/>
    </row>
    <row r="42" spans="2:6" ht="15.75">
      <c r="B42" s="91"/>
      <c r="C42" s="91"/>
      <c r="D42" s="91"/>
      <c r="E42" s="91"/>
      <c r="F42" s="70"/>
    </row>
    <row r="43" spans="2:6" ht="15.75">
      <c r="B43" s="91"/>
      <c r="C43" s="91"/>
      <c r="D43" s="91"/>
      <c r="E43" s="91"/>
      <c r="F43" s="70"/>
    </row>
    <row r="44" spans="2:6" ht="15.75">
      <c r="B44" s="91"/>
      <c r="C44" s="91"/>
      <c r="D44" s="91"/>
      <c r="E44" s="91"/>
      <c r="F44" s="70"/>
    </row>
    <row r="45" spans="2:6" ht="15.75">
      <c r="B45" s="91"/>
      <c r="C45" s="91"/>
      <c r="D45" s="91"/>
      <c r="E45" s="91"/>
      <c r="F45" s="70"/>
    </row>
    <row r="46" spans="2:6" ht="15.75">
      <c r="B46" s="152"/>
      <c r="C46" s="152"/>
      <c r="D46" s="152"/>
      <c r="E46" s="153"/>
      <c r="F46" s="70"/>
    </row>
    <row r="47" spans="2:6" ht="15.75">
      <c r="B47" s="91"/>
      <c r="C47" s="91"/>
      <c r="D47" s="91"/>
      <c r="E47" s="91"/>
      <c r="F47" s="70"/>
    </row>
    <row r="48" spans="2:6" ht="15.75">
      <c r="B48" s="91"/>
      <c r="C48" s="91"/>
      <c r="D48" s="91"/>
      <c r="E48" s="91"/>
      <c r="F48" s="70"/>
    </row>
    <row r="49" spans="2:6" ht="24.75" customHeight="1">
      <c r="B49" s="91"/>
      <c r="C49" s="106"/>
      <c r="D49" s="106"/>
      <c r="E49" s="106"/>
      <c r="F49" s="70"/>
    </row>
    <row r="50" spans="2:6" ht="15.75">
      <c r="B50" s="91"/>
      <c r="C50" s="79"/>
      <c r="D50" s="79"/>
      <c r="E50" s="79"/>
      <c r="F50" s="70"/>
    </row>
    <row r="51" spans="1:7" s="109" customFormat="1" ht="15.75">
      <c r="A51" s="5"/>
      <c r="B51" s="91"/>
      <c r="C51" s="79"/>
      <c r="D51" s="79"/>
      <c r="E51" s="79"/>
      <c r="F51" s="107"/>
      <c r="G51" s="108"/>
    </row>
    <row r="52" spans="2:6" ht="15.75">
      <c r="B52" s="88"/>
      <c r="C52" s="90"/>
      <c r="D52" s="90"/>
      <c r="E52" s="90"/>
      <c r="F52" s="70"/>
    </row>
    <row r="53" spans="2:6" ht="15.75">
      <c r="B53" s="91"/>
      <c r="C53" s="91"/>
      <c r="D53" s="91"/>
      <c r="E53" s="79"/>
      <c r="F53" s="70"/>
    </row>
    <row r="54" spans="2:6" ht="15.75">
      <c r="B54" s="91"/>
      <c r="C54" s="91"/>
      <c r="D54" s="91"/>
      <c r="E54" s="91"/>
      <c r="F54" s="70"/>
    </row>
    <row r="55" spans="2:6" ht="15.75">
      <c r="B55" s="91"/>
      <c r="C55" s="91"/>
      <c r="D55" s="91"/>
      <c r="E55" s="91"/>
      <c r="F55" s="70"/>
    </row>
    <row r="56" spans="2:6" ht="15.75">
      <c r="B56" s="91"/>
      <c r="C56" s="91"/>
      <c r="D56" s="91"/>
      <c r="E56" s="91"/>
      <c r="F56" s="70"/>
    </row>
    <row r="57" spans="2:6" ht="15.75">
      <c r="B57" s="91"/>
      <c r="C57" s="91"/>
      <c r="D57" s="91"/>
      <c r="E57" s="91"/>
      <c r="F57" s="70"/>
    </row>
    <row r="58" spans="2:6" ht="15.75">
      <c r="B58" s="91"/>
      <c r="C58" s="91"/>
      <c r="D58" s="91"/>
      <c r="E58" s="91"/>
      <c r="F58" s="70"/>
    </row>
    <row r="59" spans="2:6" ht="15.75">
      <c r="B59" s="91"/>
      <c r="C59" s="91"/>
      <c r="D59" s="91"/>
      <c r="E59" s="91"/>
      <c r="F59" s="70"/>
    </row>
    <row r="60" spans="2:6" ht="15.75">
      <c r="B60" s="91"/>
      <c r="C60" s="91"/>
      <c r="D60" s="91"/>
      <c r="E60" s="91"/>
      <c r="F60" s="70"/>
    </row>
    <row r="61" spans="2:6" ht="15.75">
      <c r="B61" s="91"/>
      <c r="C61" s="91"/>
      <c r="D61" s="91"/>
      <c r="E61" s="91"/>
      <c r="F61" s="70"/>
    </row>
    <row r="62" spans="2:6" ht="15.75">
      <c r="B62" s="91"/>
      <c r="C62" s="91"/>
      <c r="D62" s="91"/>
      <c r="E62" s="91"/>
      <c r="F62" s="70"/>
    </row>
    <row r="63" spans="2:6" ht="15.75">
      <c r="B63" s="91"/>
      <c r="C63" s="91"/>
      <c r="D63" s="91"/>
      <c r="E63" s="91"/>
      <c r="F63" s="70"/>
    </row>
    <row r="64" spans="2:6" ht="15.75">
      <c r="B64" s="91"/>
      <c r="C64" s="91"/>
      <c r="D64" s="91"/>
      <c r="E64" s="91"/>
      <c r="F64" s="70"/>
    </row>
    <row r="65" spans="2:6" ht="15.75">
      <c r="B65" s="91"/>
      <c r="C65" s="91"/>
      <c r="D65" s="91"/>
      <c r="E65" s="91"/>
      <c r="F65" s="70"/>
    </row>
    <row r="66" spans="2:6" ht="15.75">
      <c r="B66" s="91"/>
      <c r="C66" s="91"/>
      <c r="D66" s="91"/>
      <c r="E66" s="91"/>
      <c r="F66" s="70"/>
    </row>
    <row r="67" spans="2:6" ht="15.75">
      <c r="B67" s="91"/>
      <c r="C67" s="91"/>
      <c r="D67" s="91"/>
      <c r="E67" s="91"/>
      <c r="F67" s="70"/>
    </row>
    <row r="68" spans="2:6" ht="15.75">
      <c r="B68" s="91"/>
      <c r="C68" s="91"/>
      <c r="D68" s="91"/>
      <c r="E68" s="91"/>
      <c r="F68" s="70"/>
    </row>
    <row r="69" spans="2:6" ht="15.75">
      <c r="B69" s="91"/>
      <c r="C69" s="91"/>
      <c r="D69" s="91"/>
      <c r="E69" s="91"/>
      <c r="F69" s="70"/>
    </row>
    <row r="70" spans="2:6" ht="15.75">
      <c r="B70" s="91"/>
      <c r="C70" s="91"/>
      <c r="D70" s="91"/>
      <c r="E70" s="91"/>
      <c r="F70" s="70"/>
    </row>
    <row r="71" spans="2:6" ht="15.75">
      <c r="B71" s="91"/>
      <c r="C71" s="91"/>
      <c r="D71" s="91"/>
      <c r="E71" s="91"/>
      <c r="F71" s="70"/>
    </row>
    <row r="72" spans="2:6" ht="15.75">
      <c r="B72" s="91"/>
      <c r="C72" s="91"/>
      <c r="D72" s="91"/>
      <c r="E72" s="91"/>
      <c r="F72" s="70"/>
    </row>
    <row r="73" spans="2:6" ht="15.75">
      <c r="B73" s="91"/>
      <c r="C73" s="91"/>
      <c r="D73" s="91"/>
      <c r="E73" s="91"/>
      <c r="F73" s="70"/>
    </row>
    <row r="74" spans="2:6" ht="15.75">
      <c r="B74" s="91"/>
      <c r="C74" s="91"/>
      <c r="D74" s="91"/>
      <c r="E74" s="91"/>
      <c r="F74" s="70"/>
    </row>
    <row r="75" spans="2:6" ht="15.75">
      <c r="B75" s="91"/>
      <c r="C75" s="91"/>
      <c r="D75" s="91"/>
      <c r="E75" s="91"/>
      <c r="F75" s="70"/>
    </row>
    <row r="76" spans="2:6" ht="15.75">
      <c r="B76" s="91"/>
      <c r="C76" s="91"/>
      <c r="D76" s="91"/>
      <c r="E76" s="91"/>
      <c r="F76" s="70"/>
    </row>
    <row r="77" spans="2:6" ht="15.75">
      <c r="B77" s="91"/>
      <c r="C77" s="91"/>
      <c r="D77" s="91"/>
      <c r="E77" s="91"/>
      <c r="F77" s="70"/>
    </row>
    <row r="78" spans="2:6" ht="15.75">
      <c r="B78" s="91"/>
      <c r="C78" s="91"/>
      <c r="D78" s="91"/>
      <c r="E78" s="91"/>
      <c r="F78" s="70"/>
    </row>
    <row r="79" spans="2:6" ht="15.75">
      <c r="B79" s="91"/>
      <c r="C79" s="91"/>
      <c r="D79" s="91"/>
      <c r="E79" s="91"/>
      <c r="F79" s="70"/>
    </row>
    <row r="80" spans="2:6" ht="15.75">
      <c r="B80" s="91"/>
      <c r="C80" s="91"/>
      <c r="D80" s="91"/>
      <c r="E80" s="91"/>
      <c r="F80" s="70"/>
    </row>
    <row r="81" spans="2:6" ht="15.75">
      <c r="B81" s="91"/>
      <c r="C81" s="91"/>
      <c r="D81" s="91"/>
      <c r="E81" s="91"/>
      <c r="F81" s="70"/>
    </row>
    <row r="82" spans="2:6" ht="15.75">
      <c r="B82" s="91"/>
      <c r="C82" s="91"/>
      <c r="D82" s="91"/>
      <c r="E82" s="91"/>
      <c r="F82" s="70"/>
    </row>
    <row r="83" spans="2:6" ht="15.75">
      <c r="B83" s="91"/>
      <c r="C83" s="91"/>
      <c r="D83" s="91"/>
      <c r="E83" s="91"/>
      <c r="F83" s="70"/>
    </row>
    <row r="84" spans="2:6" ht="15.75">
      <c r="B84" s="91"/>
      <c r="C84" s="91"/>
      <c r="D84" s="91"/>
      <c r="E84" s="91"/>
      <c r="F84" s="70"/>
    </row>
    <row r="85" spans="2:6" ht="15.75">
      <c r="B85" s="91"/>
      <c r="C85" s="91"/>
      <c r="D85" s="91"/>
      <c r="E85" s="91"/>
      <c r="F85" s="70"/>
    </row>
    <row r="86" spans="2:6" ht="15.75">
      <c r="B86" s="91"/>
      <c r="C86" s="91"/>
      <c r="D86" s="91"/>
      <c r="E86" s="91"/>
      <c r="F86" s="70"/>
    </row>
    <row r="87" spans="2:6" ht="15.75">
      <c r="B87" s="91"/>
      <c r="C87" s="91"/>
      <c r="D87" s="91"/>
      <c r="E87" s="91"/>
      <c r="F87" s="70"/>
    </row>
    <row r="88" spans="2:6" ht="15.75">
      <c r="B88" s="91"/>
      <c r="C88" s="91"/>
      <c r="D88" s="91"/>
      <c r="E88" s="91"/>
      <c r="F88" s="70"/>
    </row>
    <row r="89" spans="2:6" ht="15.75">
      <c r="B89" s="91"/>
      <c r="C89" s="91"/>
      <c r="D89" s="91"/>
      <c r="E89" s="91"/>
      <c r="F89" s="70"/>
    </row>
    <row r="90" spans="2:6" ht="15.75">
      <c r="B90" s="91"/>
      <c r="C90" s="91"/>
      <c r="D90" s="91"/>
      <c r="E90" s="91"/>
      <c r="F90" s="70"/>
    </row>
    <row r="91" spans="2:6" ht="15.75">
      <c r="B91" s="91"/>
      <c r="C91" s="91"/>
      <c r="D91" s="91"/>
      <c r="E91" s="91"/>
      <c r="F91" s="70"/>
    </row>
    <row r="92" spans="2:6" ht="15.75">
      <c r="B92" s="91"/>
      <c r="C92" s="91"/>
      <c r="D92" s="91"/>
      <c r="E92" s="91"/>
      <c r="F92" s="70"/>
    </row>
    <row r="93" spans="2:6" ht="15.75">
      <c r="B93" s="91"/>
      <c r="C93" s="91"/>
      <c r="D93" s="91"/>
      <c r="E93" s="91"/>
      <c r="F93" s="70"/>
    </row>
    <row r="94" spans="2:6" ht="15.75">
      <c r="B94" s="91"/>
      <c r="C94" s="91"/>
      <c r="D94" s="91"/>
      <c r="E94" s="91"/>
      <c r="F94" s="70"/>
    </row>
    <row r="95" spans="2:6" ht="15.75">
      <c r="B95" s="91"/>
      <c r="C95" s="91"/>
      <c r="D95" s="91"/>
      <c r="E95" s="91"/>
      <c r="F95" s="70"/>
    </row>
    <row r="96" spans="2:6" ht="15.75">
      <c r="B96" s="91"/>
      <c r="C96" s="91"/>
      <c r="D96" s="91"/>
      <c r="E96" s="91"/>
      <c r="F96" s="70"/>
    </row>
    <row r="97" spans="2:6" ht="15.75">
      <c r="B97" s="91"/>
      <c r="C97" s="91"/>
      <c r="D97" s="91"/>
      <c r="E97" s="91"/>
      <c r="F97" s="70"/>
    </row>
    <row r="98" spans="2:6" ht="15.75">
      <c r="B98" s="91"/>
      <c r="C98" s="91"/>
      <c r="D98" s="91"/>
      <c r="E98" s="91"/>
      <c r="F98" s="70"/>
    </row>
    <row r="99" spans="2:6" ht="15.75">
      <c r="B99" s="91"/>
      <c r="C99" s="91"/>
      <c r="D99" s="91"/>
      <c r="E99" s="91"/>
      <c r="F99" s="70"/>
    </row>
    <row r="100" spans="2:6" ht="15.75">
      <c r="B100" s="91"/>
      <c r="C100" s="91"/>
      <c r="D100" s="91"/>
      <c r="E100" s="91"/>
      <c r="F100" s="70"/>
    </row>
    <row r="101" spans="2:6" ht="15.75">
      <c r="B101" s="91"/>
      <c r="C101" s="91"/>
      <c r="D101" s="91"/>
      <c r="E101" s="91"/>
      <c r="F101" s="70"/>
    </row>
    <row r="102" spans="2:6" ht="15.75">
      <c r="B102" s="91"/>
      <c r="C102" s="91"/>
      <c r="D102" s="91"/>
      <c r="E102" s="91"/>
      <c r="F102" s="70"/>
    </row>
    <row r="103" spans="2:6" ht="15.75">
      <c r="B103" s="91"/>
      <c r="C103" s="91"/>
      <c r="D103" s="91"/>
      <c r="E103" s="91"/>
      <c r="F103" s="70"/>
    </row>
    <row r="104" spans="2:6" ht="15.75">
      <c r="B104" s="91"/>
      <c r="C104" s="91"/>
      <c r="D104" s="91"/>
      <c r="E104" s="91"/>
      <c r="F104" s="70"/>
    </row>
    <row r="105" spans="2:6" ht="15.75">
      <c r="B105" s="91"/>
      <c r="C105" s="91"/>
      <c r="D105" s="91"/>
      <c r="E105" s="91"/>
      <c r="F105" s="70"/>
    </row>
    <row r="106" spans="2:6" ht="15.75">
      <c r="B106" s="91"/>
      <c r="C106" s="91"/>
      <c r="D106" s="91"/>
      <c r="E106" s="91"/>
      <c r="F106" s="70"/>
    </row>
    <row r="107" spans="2:6" ht="15.75">
      <c r="B107" s="91"/>
      <c r="C107" s="91"/>
      <c r="D107" s="91"/>
      <c r="E107" s="91"/>
      <c r="F107" s="70"/>
    </row>
    <row r="108" spans="2:6" ht="15.75">
      <c r="B108" s="91"/>
      <c r="C108" s="91"/>
      <c r="D108" s="91"/>
      <c r="E108" s="91"/>
      <c r="F108" s="70"/>
    </row>
    <row r="109" spans="2:6" ht="15.75">
      <c r="B109" s="91"/>
      <c r="C109" s="91"/>
      <c r="D109" s="91"/>
      <c r="E109" s="91"/>
      <c r="F109" s="70"/>
    </row>
    <row r="110" spans="2:6" ht="15.75">
      <c r="B110" s="91"/>
      <c r="C110" s="91"/>
      <c r="D110" s="91"/>
      <c r="E110" s="91"/>
      <c r="F110" s="70"/>
    </row>
  </sheetData>
  <sheetProtection/>
  <mergeCells count="3">
    <mergeCell ref="B23:E23"/>
    <mergeCell ref="B34:E34"/>
    <mergeCell ref="B46:E46"/>
  </mergeCells>
  <printOptions/>
  <pageMargins left="0.75" right="0.75" top="1" bottom="1" header="0" footer="0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1"/>
  <sheetViews>
    <sheetView zoomScalePageLayoutView="0" workbookViewId="0" topLeftCell="A67">
      <selection activeCell="B73" sqref="B73:E76"/>
    </sheetView>
  </sheetViews>
  <sheetFormatPr defaultColWidth="11.421875" defaultRowHeight="12.75"/>
  <cols>
    <col min="1" max="1" width="16.8515625" style="5" customWidth="1"/>
    <col min="2" max="2" width="48.57421875" style="81" customWidth="1"/>
    <col min="3" max="3" width="16.7109375" style="144" customWidth="1"/>
    <col min="4" max="4" width="19.00390625" style="124" customWidth="1"/>
    <col min="5" max="5" width="16.57421875" style="125" customWidth="1"/>
    <col min="6" max="7" width="11.421875" style="111" customWidth="1"/>
    <col min="8" max="8" width="17.140625" style="71" customWidth="1"/>
    <col min="9" max="16384" width="11.421875" style="72" customWidth="1"/>
  </cols>
  <sheetData>
    <row r="1" spans="1:5" ht="15.75">
      <c r="A1" s="69" t="s">
        <v>41</v>
      </c>
      <c r="C1" s="110"/>
      <c r="D1" s="110"/>
      <c r="E1" s="110"/>
    </row>
    <row r="2" spans="3:5" ht="15.75">
      <c r="C2" s="110"/>
      <c r="D2" s="110"/>
      <c r="E2" s="110"/>
    </row>
    <row r="3" spans="1:5" ht="15.75">
      <c r="A3" s="112" t="s">
        <v>48</v>
      </c>
      <c r="C3" s="110"/>
      <c r="D3" s="110"/>
      <c r="E3" s="110"/>
    </row>
    <row r="4" spans="3:5" ht="15.75">
      <c r="C4" s="110"/>
      <c r="D4" s="110"/>
      <c r="E4" s="110"/>
    </row>
    <row r="5" spans="2:5" ht="15.75">
      <c r="B5" s="113" t="s">
        <v>42</v>
      </c>
      <c r="C5" s="110"/>
      <c r="D5" s="114"/>
      <c r="E5" s="114"/>
    </row>
    <row r="6" spans="2:5" ht="15.75">
      <c r="B6" s="115"/>
      <c r="C6" s="116"/>
      <c r="D6" s="117"/>
      <c r="E6" s="117"/>
    </row>
    <row r="7" spans="2:5" ht="15.75">
      <c r="B7" s="1"/>
      <c r="C7" s="2">
        <v>2011</v>
      </c>
      <c r="D7" s="3">
        <v>2012</v>
      </c>
      <c r="E7" s="4">
        <v>2013</v>
      </c>
    </row>
    <row r="8" spans="2:5" ht="15.75">
      <c r="B8" s="5" t="s">
        <v>2</v>
      </c>
      <c r="C8" s="6">
        <v>392907.66</v>
      </c>
      <c r="D8" s="7">
        <v>354075.38</v>
      </c>
      <c r="E8" s="8">
        <v>322270.79</v>
      </c>
    </row>
    <row r="9" spans="2:5" ht="15.75">
      <c r="B9" s="1" t="s">
        <v>43</v>
      </c>
      <c r="C9" s="6">
        <v>429518.69</v>
      </c>
      <c r="D9" s="118">
        <v>375966.14</v>
      </c>
      <c r="E9" s="84">
        <v>348531.13</v>
      </c>
    </row>
    <row r="10" spans="2:5" ht="15.75">
      <c r="B10" s="12" t="s">
        <v>44</v>
      </c>
      <c r="C10" s="13">
        <f>C8/C9</f>
        <v>0.9147626614338947</v>
      </c>
      <c r="D10" s="14">
        <f>D8/D9</f>
        <v>0.9417746502384496</v>
      </c>
      <c r="E10" s="15">
        <f>E8/E9</f>
        <v>0.9246542482446258</v>
      </c>
    </row>
    <row r="11" spans="2:8" s="116" customFormat="1" ht="15.75">
      <c r="B11" s="110"/>
      <c r="C11" s="110"/>
      <c r="D11" s="110"/>
      <c r="E11" s="110"/>
      <c r="H11" s="110"/>
    </row>
    <row r="12" spans="2:8" s="116" customFormat="1" ht="15.75">
      <c r="B12" s="114" t="s">
        <v>45</v>
      </c>
      <c r="C12" s="110"/>
      <c r="D12" s="114"/>
      <c r="E12" s="114"/>
      <c r="H12" s="110"/>
    </row>
    <row r="13" spans="2:8" s="116" customFormat="1" ht="15.75">
      <c r="B13" s="110"/>
      <c r="C13" s="110"/>
      <c r="D13" s="110"/>
      <c r="E13" s="110"/>
      <c r="H13" s="110"/>
    </row>
    <row r="14" spans="2:5" ht="15.75">
      <c r="B14" s="1"/>
      <c r="C14" s="2">
        <v>2011</v>
      </c>
      <c r="D14" s="3">
        <v>2012</v>
      </c>
      <c r="E14" s="4">
        <v>2013</v>
      </c>
    </row>
    <row r="15" spans="2:5" ht="15.75">
      <c r="B15" s="5" t="s">
        <v>46</v>
      </c>
      <c r="C15" s="6">
        <v>358924.36</v>
      </c>
      <c r="D15" s="7">
        <v>319971.66</v>
      </c>
      <c r="E15" s="8">
        <v>301868.61</v>
      </c>
    </row>
    <row r="16" spans="2:5" ht="15.75">
      <c r="B16" s="1" t="s">
        <v>2</v>
      </c>
      <c r="C16" s="6">
        <f>C8</f>
        <v>392907.66</v>
      </c>
      <c r="D16" s="118">
        <f>D8</f>
        <v>354075.38</v>
      </c>
      <c r="E16" s="84">
        <f>E8</f>
        <v>322270.79</v>
      </c>
    </row>
    <row r="17" spans="2:5" ht="15.75">
      <c r="B17" s="12" t="s">
        <v>47</v>
      </c>
      <c r="C17" s="13">
        <f>C15/C16</f>
        <v>0.9135081764504159</v>
      </c>
      <c r="D17" s="14">
        <f>D15/D16</f>
        <v>0.9036823175901131</v>
      </c>
      <c r="E17" s="15">
        <f>E15/E16</f>
        <v>0.936692431852108</v>
      </c>
    </row>
    <row r="18" spans="2:8" s="116" customFormat="1" ht="15.75">
      <c r="B18" s="110"/>
      <c r="C18" s="110"/>
      <c r="D18" s="110"/>
      <c r="E18" s="110"/>
      <c r="H18" s="110"/>
    </row>
    <row r="19" spans="2:8" s="116" customFormat="1" ht="15.75">
      <c r="B19" s="114" t="s">
        <v>49</v>
      </c>
      <c r="C19" s="110"/>
      <c r="D19" s="114"/>
      <c r="E19" s="114"/>
      <c r="H19" s="110"/>
    </row>
    <row r="20" spans="2:8" s="116" customFormat="1" ht="15.75">
      <c r="B20" s="117"/>
      <c r="D20" s="117"/>
      <c r="E20" s="117"/>
      <c r="H20" s="110"/>
    </row>
    <row r="21" spans="2:5" ht="15.75">
      <c r="B21" s="1"/>
      <c r="C21" s="2">
        <v>2011</v>
      </c>
      <c r="D21" s="3">
        <v>2012</v>
      </c>
      <c r="E21" s="4">
        <v>2013</v>
      </c>
    </row>
    <row r="22" spans="2:5" ht="15.75">
      <c r="B22" s="5" t="s">
        <v>2</v>
      </c>
      <c r="C22" s="6">
        <f>C8</f>
        <v>392907.66</v>
      </c>
      <c r="D22" s="7">
        <f>D8</f>
        <v>354075.38</v>
      </c>
      <c r="E22" s="8">
        <f>E8</f>
        <v>322270.79</v>
      </c>
    </row>
    <row r="23" spans="2:5" ht="15.75">
      <c r="B23" s="1" t="s">
        <v>50</v>
      </c>
      <c r="C23" s="9">
        <f>'ind. finc. y patr. a) al g)'!C31</f>
        <v>51802</v>
      </c>
      <c r="D23" s="10">
        <v>49868</v>
      </c>
      <c r="E23" s="11">
        <f>'ind. finc. y patr. a) al g)'!K32</f>
        <v>48287</v>
      </c>
    </row>
    <row r="24" spans="2:5" ht="15.75">
      <c r="B24" s="12" t="s">
        <v>51</v>
      </c>
      <c r="C24" s="13">
        <f>C22/C23</f>
        <v>7.584797112080614</v>
      </c>
      <c r="D24" s="14">
        <f>D22/D23</f>
        <v>7.100252265982193</v>
      </c>
      <c r="E24" s="15">
        <f>E22/E23</f>
        <v>6.674069418269927</v>
      </c>
    </row>
    <row r="25" spans="2:8" s="116" customFormat="1" ht="15.75">
      <c r="B25" s="110"/>
      <c r="C25" s="110"/>
      <c r="D25" s="110"/>
      <c r="E25" s="110"/>
      <c r="H25" s="110"/>
    </row>
    <row r="26" spans="2:8" s="116" customFormat="1" ht="15.75">
      <c r="B26" s="114" t="s">
        <v>52</v>
      </c>
      <c r="C26" s="110"/>
      <c r="D26" s="114"/>
      <c r="E26" s="114"/>
      <c r="H26" s="110"/>
    </row>
    <row r="27" spans="2:8" s="116" customFormat="1" ht="15.75">
      <c r="B27" s="110"/>
      <c r="C27" s="110"/>
      <c r="D27" s="110"/>
      <c r="E27" s="110"/>
      <c r="H27" s="110"/>
    </row>
    <row r="28" spans="2:5" ht="15.75">
      <c r="B28" s="1"/>
      <c r="C28" s="2">
        <v>2011</v>
      </c>
      <c r="D28" s="3">
        <v>2012</v>
      </c>
      <c r="E28" s="4">
        <v>2013</v>
      </c>
    </row>
    <row r="29" spans="2:5" ht="15.75">
      <c r="B29" s="5" t="s">
        <v>53</v>
      </c>
      <c r="C29" s="6">
        <v>114198.05</v>
      </c>
      <c r="D29" s="7">
        <v>88866.88</v>
      </c>
      <c r="E29" s="8">
        <v>75837.61</v>
      </c>
    </row>
    <row r="30" spans="2:5" ht="15.75">
      <c r="B30" s="1" t="s">
        <v>50</v>
      </c>
      <c r="C30" s="6">
        <f>C23</f>
        <v>51802</v>
      </c>
      <c r="D30" s="10">
        <v>49868</v>
      </c>
      <c r="E30" s="11">
        <v>48287</v>
      </c>
    </row>
    <row r="31" spans="2:5" ht="15.75">
      <c r="B31" s="12" t="s">
        <v>54</v>
      </c>
      <c r="C31" s="13">
        <f>C29/C30</f>
        <v>2.204510443612216</v>
      </c>
      <c r="D31" s="14">
        <f>D29/D30</f>
        <v>1.782042191385257</v>
      </c>
      <c r="E31" s="15">
        <f>E29/E30</f>
        <v>1.5705595708989997</v>
      </c>
    </row>
    <row r="32" spans="2:8" s="116" customFormat="1" ht="15.75">
      <c r="B32" s="110"/>
      <c r="C32" s="110"/>
      <c r="D32" s="110"/>
      <c r="E32" s="110"/>
      <c r="H32" s="110"/>
    </row>
    <row r="33" spans="2:8" s="116" customFormat="1" ht="15.75">
      <c r="B33" s="114" t="s">
        <v>55</v>
      </c>
      <c r="C33" s="110"/>
      <c r="D33" s="114"/>
      <c r="E33" s="114"/>
      <c r="H33" s="110"/>
    </row>
    <row r="34" spans="2:8" s="116" customFormat="1" ht="15.75">
      <c r="B34" s="110"/>
      <c r="C34" s="110"/>
      <c r="D34" s="110"/>
      <c r="E34" s="110"/>
      <c r="H34" s="110"/>
    </row>
    <row r="35" spans="2:5" ht="15.75">
      <c r="B35" s="1"/>
      <c r="C35" s="2">
        <v>2011</v>
      </c>
      <c r="D35" s="3">
        <v>2012</v>
      </c>
      <c r="E35" s="4">
        <v>2013</v>
      </c>
    </row>
    <row r="36" spans="2:5" ht="15.75">
      <c r="B36" s="5" t="s">
        <v>53</v>
      </c>
      <c r="C36" s="6">
        <f>C29</f>
        <v>114198.05</v>
      </c>
      <c r="D36" s="7">
        <f>D29</f>
        <v>88866.88</v>
      </c>
      <c r="E36" s="8">
        <f>E29</f>
        <v>75837.61</v>
      </c>
    </row>
    <row r="37" spans="2:5" ht="15.75">
      <c r="B37" s="1" t="s">
        <v>56</v>
      </c>
      <c r="C37" s="6">
        <f>C22</f>
        <v>392907.66</v>
      </c>
      <c r="D37" s="118">
        <f>D16</f>
        <v>354075.38</v>
      </c>
      <c r="E37" s="84">
        <f>E22</f>
        <v>322270.79</v>
      </c>
    </row>
    <row r="38" spans="2:5" ht="15.75">
      <c r="B38" s="12" t="s">
        <v>59</v>
      </c>
      <c r="C38" s="13">
        <f>C36/C37</f>
        <v>0.2906485712189984</v>
      </c>
      <c r="D38" s="14">
        <f>D36/D37</f>
        <v>0.250982940412293</v>
      </c>
      <c r="E38" s="15">
        <f>E36/E37</f>
        <v>0.2353226303879418</v>
      </c>
    </row>
    <row r="39" spans="2:8" s="116" customFormat="1" ht="15.75">
      <c r="B39" s="110"/>
      <c r="C39" s="110"/>
      <c r="D39" s="110"/>
      <c r="E39" s="110"/>
      <c r="H39" s="110"/>
    </row>
    <row r="40" spans="2:8" s="116" customFormat="1" ht="15.75">
      <c r="B40" s="114" t="s">
        <v>57</v>
      </c>
      <c r="C40" s="110"/>
      <c r="D40" s="114"/>
      <c r="E40" s="114"/>
      <c r="H40" s="110"/>
    </row>
    <row r="41" spans="2:8" s="116" customFormat="1" ht="15.75">
      <c r="B41" s="110"/>
      <c r="C41" s="110"/>
      <c r="D41" s="110"/>
      <c r="E41" s="110"/>
      <c r="H41" s="110"/>
    </row>
    <row r="42" spans="2:5" ht="15.75">
      <c r="B42" s="1"/>
      <c r="C42" s="2">
        <v>2011</v>
      </c>
      <c r="D42" s="3">
        <v>2012</v>
      </c>
      <c r="E42" s="4">
        <v>2013</v>
      </c>
    </row>
    <row r="43" spans="2:5" ht="15.75">
      <c r="B43" s="5" t="s">
        <v>58</v>
      </c>
      <c r="C43" s="6">
        <f>33983.29*365</f>
        <v>12403900.85</v>
      </c>
      <c r="D43" s="7">
        <f>34103.71*365</f>
        <v>12447854.15</v>
      </c>
      <c r="E43" s="8">
        <f>20402.18*365</f>
        <v>7446795.7</v>
      </c>
    </row>
    <row r="44" spans="2:5" ht="15.75">
      <c r="B44" s="1" t="s">
        <v>2</v>
      </c>
      <c r="C44" s="6">
        <f>C37</f>
        <v>392907.66</v>
      </c>
      <c r="D44" s="118">
        <f>D37</f>
        <v>354075.38</v>
      </c>
      <c r="E44" s="84">
        <f>E8</f>
        <v>322270.79</v>
      </c>
    </row>
    <row r="45" spans="2:5" ht="15.75">
      <c r="B45" s="12" t="s">
        <v>60</v>
      </c>
      <c r="C45" s="13">
        <f>C43/C44</f>
        <v>31.569506305883678</v>
      </c>
      <c r="D45" s="14">
        <f>D43/D44</f>
        <v>35.15594377106931</v>
      </c>
      <c r="E45" s="15">
        <f>E43/E44</f>
        <v>23.107262373980593</v>
      </c>
    </row>
    <row r="46" spans="2:8" s="116" customFormat="1" ht="15.75">
      <c r="B46" s="110"/>
      <c r="C46" s="110"/>
      <c r="D46" s="110"/>
      <c r="E46" s="110"/>
      <c r="H46" s="110"/>
    </row>
    <row r="47" spans="2:8" s="116" customFormat="1" ht="15.75">
      <c r="B47" s="110"/>
      <c r="C47" s="110"/>
      <c r="D47" s="110"/>
      <c r="E47" s="110"/>
      <c r="H47" s="110"/>
    </row>
    <row r="48" spans="1:8" s="116" customFormat="1" ht="15.75">
      <c r="A48" s="119" t="s">
        <v>61</v>
      </c>
      <c r="B48" s="110"/>
      <c r="C48" s="110"/>
      <c r="D48" s="110"/>
      <c r="E48" s="110"/>
      <c r="H48" s="110"/>
    </row>
    <row r="49" spans="2:8" s="116" customFormat="1" ht="15.75">
      <c r="B49" s="110"/>
      <c r="C49" s="110"/>
      <c r="D49" s="110"/>
      <c r="E49" s="110"/>
      <c r="H49" s="110"/>
    </row>
    <row r="50" spans="2:8" s="116" customFormat="1" ht="15.75">
      <c r="B50" s="114" t="s">
        <v>62</v>
      </c>
      <c r="C50" s="110"/>
      <c r="D50" s="114"/>
      <c r="E50" s="114"/>
      <c r="H50" s="110"/>
    </row>
    <row r="51" spans="2:8" s="116" customFormat="1" ht="15.75">
      <c r="B51" s="117"/>
      <c r="D51" s="117"/>
      <c r="E51" s="117"/>
      <c r="H51" s="110"/>
    </row>
    <row r="52" spans="2:5" ht="15.75">
      <c r="B52" s="1"/>
      <c r="C52" s="120">
        <v>2011</v>
      </c>
      <c r="D52" s="121">
        <v>2012</v>
      </c>
      <c r="E52" s="122">
        <v>2013</v>
      </c>
    </row>
    <row r="53" spans="2:5" ht="15.75">
      <c r="B53" s="5" t="s">
        <v>0</v>
      </c>
      <c r="C53" s="123">
        <v>347810.82</v>
      </c>
      <c r="D53" s="124">
        <v>327202.85</v>
      </c>
      <c r="E53" s="125">
        <v>343937.56</v>
      </c>
    </row>
    <row r="54" spans="2:5" ht="15.75">
      <c r="B54" s="1" t="s">
        <v>63</v>
      </c>
      <c r="C54" s="123">
        <v>429518.69</v>
      </c>
      <c r="D54" s="126">
        <v>375966.14</v>
      </c>
      <c r="E54" s="127">
        <v>348531.13</v>
      </c>
    </row>
    <row r="55" spans="2:5" ht="15.75">
      <c r="B55" s="12" t="s">
        <v>64</v>
      </c>
      <c r="C55" s="128">
        <f>C53/C54</f>
        <v>0.809768766988929</v>
      </c>
      <c r="D55" s="129">
        <f>D53/D54</f>
        <v>0.8702987189218687</v>
      </c>
      <c r="E55" s="130">
        <f>E53/E54</f>
        <v>0.9868202016847103</v>
      </c>
    </row>
    <row r="56" spans="2:8" s="116" customFormat="1" ht="15.75">
      <c r="B56" s="110"/>
      <c r="C56" s="110"/>
      <c r="D56" s="110"/>
      <c r="E56" s="110"/>
      <c r="H56" s="110"/>
    </row>
    <row r="57" spans="2:8" s="116" customFormat="1" ht="15.75">
      <c r="B57" s="114" t="s">
        <v>65</v>
      </c>
      <c r="C57" s="110"/>
      <c r="D57" s="114"/>
      <c r="E57" s="114"/>
      <c r="H57" s="110"/>
    </row>
    <row r="58" spans="2:8" s="116" customFormat="1" ht="15.75">
      <c r="B58" s="110"/>
      <c r="C58" s="110"/>
      <c r="D58" s="110"/>
      <c r="E58" s="110"/>
      <c r="H58" s="110"/>
    </row>
    <row r="59" spans="2:5" ht="15.75">
      <c r="B59" s="1"/>
      <c r="C59" s="131">
        <v>2011</v>
      </c>
      <c r="D59" s="121">
        <v>2012</v>
      </c>
      <c r="E59" s="122">
        <v>2013</v>
      </c>
    </row>
    <row r="60" spans="2:5" ht="15.75">
      <c r="B60" s="1" t="s">
        <v>66</v>
      </c>
      <c r="C60" s="123">
        <v>326040.99</v>
      </c>
      <c r="D60" s="124">
        <v>303929.91</v>
      </c>
      <c r="E60" s="127">
        <v>322436.79</v>
      </c>
    </row>
    <row r="61" spans="2:5" ht="15.75">
      <c r="B61" s="5" t="s">
        <v>0</v>
      </c>
      <c r="C61" s="132">
        <f>C53</f>
        <v>347810.82</v>
      </c>
      <c r="D61" s="126">
        <f>D53</f>
        <v>327202.85</v>
      </c>
      <c r="E61" s="125">
        <f>E53</f>
        <v>343937.56</v>
      </c>
    </row>
    <row r="62" spans="2:5" ht="15.75">
      <c r="B62" s="12" t="s">
        <v>67</v>
      </c>
      <c r="C62" s="128">
        <f>C60/C61</f>
        <v>0.9374089914741582</v>
      </c>
      <c r="D62" s="129">
        <f>D60/D61</f>
        <v>0.9288730522976801</v>
      </c>
      <c r="E62" s="130">
        <f>E60/E61</f>
        <v>0.9374864146852702</v>
      </c>
    </row>
    <row r="63" spans="2:8" s="116" customFormat="1" ht="15.75">
      <c r="B63" s="110"/>
      <c r="C63" s="110"/>
      <c r="D63" s="110"/>
      <c r="E63" s="110"/>
      <c r="H63" s="110"/>
    </row>
    <row r="64" spans="2:8" s="116" customFormat="1" ht="15.75">
      <c r="B64" s="114" t="s">
        <v>68</v>
      </c>
      <c r="C64" s="110"/>
      <c r="D64" s="114"/>
      <c r="E64" s="114"/>
      <c r="H64" s="110"/>
    </row>
    <row r="65" spans="2:8" s="116" customFormat="1" ht="15.75">
      <c r="B65" s="110"/>
      <c r="C65" s="110"/>
      <c r="D65" s="110"/>
      <c r="E65" s="110"/>
      <c r="H65" s="110"/>
    </row>
    <row r="66" spans="2:5" ht="15.75">
      <c r="B66" s="1"/>
      <c r="C66" s="120">
        <v>2011</v>
      </c>
      <c r="D66" s="121">
        <v>2012</v>
      </c>
      <c r="E66" s="122">
        <v>2013</v>
      </c>
    </row>
    <row r="67" spans="2:5" ht="15.75">
      <c r="B67" s="5" t="s">
        <v>69</v>
      </c>
      <c r="C67" s="123">
        <f>21769.83*365</f>
        <v>7945987.95</v>
      </c>
      <c r="D67" s="124">
        <f>23272.93*365</f>
        <v>8494619.45</v>
      </c>
      <c r="E67" s="125">
        <f>21500.77*365</f>
        <v>7847781.05</v>
      </c>
    </row>
    <row r="68" spans="2:5" ht="15.75">
      <c r="B68" s="1" t="s">
        <v>0</v>
      </c>
      <c r="C68" s="123">
        <f>C61</f>
        <v>347810.82</v>
      </c>
      <c r="D68" s="126">
        <f>D61</f>
        <v>327202.85</v>
      </c>
      <c r="E68" s="127">
        <f>E53</f>
        <v>343937.56</v>
      </c>
    </row>
    <row r="69" spans="2:5" ht="15.75">
      <c r="B69" s="12" t="s">
        <v>81</v>
      </c>
      <c r="C69" s="128">
        <f>C67/C68</f>
        <v>22.84571811193223</v>
      </c>
      <c r="D69" s="129">
        <f>D67/D68</f>
        <v>25.961324756187178</v>
      </c>
      <c r="E69" s="130">
        <f>E67/E68</f>
        <v>22.817458639876378</v>
      </c>
    </row>
    <row r="70" spans="2:8" s="116" customFormat="1" ht="15.75">
      <c r="B70" s="110"/>
      <c r="C70" s="110"/>
      <c r="D70" s="110"/>
      <c r="E70" s="110"/>
      <c r="H70" s="110"/>
    </row>
    <row r="71" spans="2:8" s="116" customFormat="1" ht="15.75">
      <c r="B71" s="114" t="s">
        <v>70</v>
      </c>
      <c r="C71" s="110"/>
      <c r="D71" s="114"/>
      <c r="E71" s="114"/>
      <c r="H71" s="110"/>
    </row>
    <row r="72" spans="2:8" s="116" customFormat="1" ht="15.75">
      <c r="B72" s="110"/>
      <c r="C72" s="110"/>
      <c r="D72" s="110"/>
      <c r="E72" s="110"/>
      <c r="H72" s="110"/>
    </row>
    <row r="73" spans="2:5" ht="15.75">
      <c r="B73" s="1"/>
      <c r="C73" s="133">
        <v>2011</v>
      </c>
      <c r="D73" s="134">
        <v>2012</v>
      </c>
      <c r="E73" s="135">
        <v>2013</v>
      </c>
    </row>
    <row r="74" spans="2:5" ht="15.75">
      <c r="B74" s="5" t="s">
        <v>72</v>
      </c>
      <c r="C74" s="136">
        <f>-33792935.48/1000</f>
        <v>-33792.93548</v>
      </c>
      <c r="D74" s="137">
        <v>-24478.68</v>
      </c>
      <c r="E74" s="138">
        <v>23859.93</v>
      </c>
    </row>
    <row r="75" spans="2:5" ht="15.75">
      <c r="B75" s="1" t="s">
        <v>71</v>
      </c>
      <c r="C75" s="136">
        <f>C30</f>
        <v>51802</v>
      </c>
      <c r="D75" s="139">
        <f>D23</f>
        <v>49868</v>
      </c>
      <c r="E75" s="140">
        <v>48287</v>
      </c>
    </row>
    <row r="76" spans="2:5" ht="15.75">
      <c r="B76" s="12" t="s">
        <v>86</v>
      </c>
      <c r="C76" s="141">
        <f>C74/C75</f>
        <v>-0.6523480846299371</v>
      </c>
      <c r="D76" s="142">
        <f>D74/D75</f>
        <v>-0.4908694954680356</v>
      </c>
      <c r="E76" s="143">
        <f>E74/E75</f>
        <v>0.49412740489158574</v>
      </c>
    </row>
    <row r="77" spans="2:8" s="116" customFormat="1" ht="15.75">
      <c r="B77" s="110"/>
      <c r="C77" s="110"/>
      <c r="D77" s="110"/>
      <c r="E77" s="110"/>
      <c r="H77" s="110"/>
    </row>
    <row r="78" spans="2:8" s="116" customFormat="1" ht="15.75">
      <c r="B78" s="110"/>
      <c r="C78" s="110"/>
      <c r="D78" s="110"/>
      <c r="E78" s="110"/>
      <c r="H78" s="110"/>
    </row>
    <row r="79" spans="2:8" s="116" customFormat="1" ht="15.75">
      <c r="B79" s="110"/>
      <c r="C79" s="110"/>
      <c r="D79" s="110"/>
      <c r="E79" s="110"/>
      <c r="H79" s="110"/>
    </row>
    <row r="80" spans="2:8" s="116" customFormat="1" ht="15.75">
      <c r="B80" s="110"/>
      <c r="C80" s="110"/>
      <c r="D80" s="110"/>
      <c r="E80" s="110"/>
      <c r="H80" s="110"/>
    </row>
    <row r="81" spans="2:8" s="116" customFormat="1" ht="15.75">
      <c r="B81" s="110"/>
      <c r="C81" s="110"/>
      <c r="D81" s="110"/>
      <c r="E81" s="110"/>
      <c r="H81" s="110"/>
    </row>
    <row r="82" spans="2:8" s="116" customFormat="1" ht="15.75">
      <c r="B82" s="110"/>
      <c r="C82" s="110"/>
      <c r="D82" s="110"/>
      <c r="E82" s="110"/>
      <c r="H82" s="110"/>
    </row>
    <row r="83" spans="2:8" s="116" customFormat="1" ht="15.75">
      <c r="B83" s="110"/>
      <c r="C83" s="110"/>
      <c r="D83" s="110"/>
      <c r="E83" s="110"/>
      <c r="H83" s="110"/>
    </row>
    <row r="84" spans="2:8" s="116" customFormat="1" ht="15.75">
      <c r="B84" s="110"/>
      <c r="C84" s="110"/>
      <c r="D84" s="110"/>
      <c r="E84" s="110"/>
      <c r="H84" s="110"/>
    </row>
    <row r="85" spans="2:8" s="116" customFormat="1" ht="15.75">
      <c r="B85" s="110"/>
      <c r="C85" s="110"/>
      <c r="D85" s="110"/>
      <c r="E85" s="110"/>
      <c r="H85" s="110"/>
    </row>
    <row r="86" spans="2:8" s="116" customFormat="1" ht="15.75">
      <c r="B86" s="110"/>
      <c r="C86" s="110"/>
      <c r="D86" s="110"/>
      <c r="E86" s="110"/>
      <c r="H86" s="110"/>
    </row>
    <row r="87" spans="2:8" s="116" customFormat="1" ht="15.75">
      <c r="B87" s="110"/>
      <c r="C87" s="110"/>
      <c r="D87" s="110"/>
      <c r="E87" s="110"/>
      <c r="H87" s="110"/>
    </row>
    <row r="88" spans="2:8" s="116" customFormat="1" ht="15.75">
      <c r="B88" s="110"/>
      <c r="C88" s="110"/>
      <c r="D88" s="110"/>
      <c r="E88" s="110"/>
      <c r="H88" s="110"/>
    </row>
    <row r="89" spans="2:8" s="116" customFormat="1" ht="15.75">
      <c r="B89" s="110"/>
      <c r="C89" s="110"/>
      <c r="D89" s="110"/>
      <c r="E89" s="110"/>
      <c r="H89" s="110"/>
    </row>
    <row r="90" spans="2:8" s="116" customFormat="1" ht="15.75">
      <c r="B90" s="110"/>
      <c r="C90" s="110"/>
      <c r="D90" s="110"/>
      <c r="E90" s="110"/>
      <c r="H90" s="110"/>
    </row>
    <row r="91" spans="2:8" s="116" customFormat="1" ht="15.75">
      <c r="B91" s="110"/>
      <c r="C91" s="110"/>
      <c r="D91" s="110"/>
      <c r="E91" s="110"/>
      <c r="H91" s="110"/>
    </row>
    <row r="92" spans="2:8" s="116" customFormat="1" ht="15.75">
      <c r="B92" s="110"/>
      <c r="C92" s="110"/>
      <c r="D92" s="110"/>
      <c r="E92" s="110"/>
      <c r="H92" s="110"/>
    </row>
    <row r="93" spans="2:8" s="116" customFormat="1" ht="15.75">
      <c r="B93" s="110"/>
      <c r="C93" s="110"/>
      <c r="D93" s="110"/>
      <c r="E93" s="110"/>
      <c r="H93" s="110"/>
    </row>
    <row r="94" spans="2:8" s="116" customFormat="1" ht="15.75">
      <c r="B94" s="110"/>
      <c r="C94" s="110"/>
      <c r="D94" s="110"/>
      <c r="E94" s="110"/>
      <c r="H94" s="110"/>
    </row>
    <row r="95" spans="2:8" s="116" customFormat="1" ht="15.75">
      <c r="B95" s="110"/>
      <c r="C95" s="110"/>
      <c r="D95" s="110"/>
      <c r="E95" s="110"/>
      <c r="H95" s="110"/>
    </row>
    <row r="96" spans="2:8" s="116" customFormat="1" ht="15.75">
      <c r="B96" s="110"/>
      <c r="C96" s="110"/>
      <c r="D96" s="110"/>
      <c r="E96" s="110"/>
      <c r="H96" s="110"/>
    </row>
    <row r="97" spans="2:8" s="116" customFormat="1" ht="15.75">
      <c r="B97" s="110"/>
      <c r="C97" s="110"/>
      <c r="D97" s="110"/>
      <c r="E97" s="110"/>
      <c r="H97" s="110"/>
    </row>
    <row r="98" spans="2:8" s="116" customFormat="1" ht="15.75">
      <c r="B98" s="110"/>
      <c r="C98" s="110"/>
      <c r="D98" s="110"/>
      <c r="E98" s="110"/>
      <c r="H98" s="110"/>
    </row>
    <row r="99" spans="2:8" s="116" customFormat="1" ht="15.75">
      <c r="B99" s="110"/>
      <c r="C99" s="110"/>
      <c r="D99" s="110"/>
      <c r="E99" s="110"/>
      <c r="H99" s="110"/>
    </row>
    <row r="100" spans="2:8" s="116" customFormat="1" ht="15.75">
      <c r="B100" s="110"/>
      <c r="C100" s="110"/>
      <c r="D100" s="110"/>
      <c r="E100" s="110"/>
      <c r="H100" s="110"/>
    </row>
    <row r="101" spans="2:8" s="116" customFormat="1" ht="15.75">
      <c r="B101" s="110"/>
      <c r="C101" s="110"/>
      <c r="D101" s="110"/>
      <c r="E101" s="110"/>
      <c r="H101" s="110"/>
    </row>
    <row r="102" spans="2:8" s="116" customFormat="1" ht="15.75">
      <c r="B102" s="110"/>
      <c r="C102" s="110"/>
      <c r="D102" s="110"/>
      <c r="E102" s="110"/>
      <c r="H102" s="110"/>
    </row>
    <row r="103" spans="2:8" s="116" customFormat="1" ht="15.75">
      <c r="B103" s="110"/>
      <c r="C103" s="110"/>
      <c r="D103" s="110"/>
      <c r="E103" s="110"/>
      <c r="H103" s="110"/>
    </row>
    <row r="104" spans="2:8" s="116" customFormat="1" ht="15.75">
      <c r="B104" s="110"/>
      <c r="C104" s="110"/>
      <c r="D104" s="110"/>
      <c r="E104" s="110"/>
      <c r="H104" s="110"/>
    </row>
    <row r="105" spans="2:8" s="116" customFormat="1" ht="15.75">
      <c r="B105" s="110"/>
      <c r="C105" s="110"/>
      <c r="D105" s="110"/>
      <c r="E105" s="110"/>
      <c r="H105" s="110"/>
    </row>
    <row r="106" spans="2:8" s="116" customFormat="1" ht="15.75">
      <c r="B106" s="110"/>
      <c r="C106" s="110"/>
      <c r="D106" s="110"/>
      <c r="E106" s="110"/>
      <c r="H106" s="110"/>
    </row>
    <row r="107" spans="2:8" s="116" customFormat="1" ht="15.75">
      <c r="B107" s="110"/>
      <c r="C107" s="110"/>
      <c r="D107" s="110"/>
      <c r="E107" s="110"/>
      <c r="H107" s="110"/>
    </row>
    <row r="108" spans="2:8" s="116" customFormat="1" ht="15.75">
      <c r="B108" s="110"/>
      <c r="C108" s="110"/>
      <c r="D108" s="110"/>
      <c r="E108" s="110"/>
      <c r="H108" s="110"/>
    </row>
    <row r="109" spans="2:8" s="116" customFormat="1" ht="15.75">
      <c r="B109" s="110"/>
      <c r="C109" s="110"/>
      <c r="D109" s="110"/>
      <c r="E109" s="110"/>
      <c r="H109" s="110"/>
    </row>
    <row r="110" spans="2:8" s="116" customFormat="1" ht="15.75">
      <c r="B110" s="110"/>
      <c r="C110" s="110"/>
      <c r="D110" s="110"/>
      <c r="E110" s="110"/>
      <c r="H110" s="110"/>
    </row>
    <row r="111" spans="2:8" s="116" customFormat="1" ht="15.75">
      <c r="B111" s="110"/>
      <c r="C111" s="110"/>
      <c r="D111" s="110"/>
      <c r="E111" s="110"/>
      <c r="H111" s="110"/>
    </row>
    <row r="112" spans="2:8" s="116" customFormat="1" ht="15.75">
      <c r="B112" s="110"/>
      <c r="C112" s="110"/>
      <c r="D112" s="110"/>
      <c r="E112" s="110"/>
      <c r="H112" s="110"/>
    </row>
    <row r="113" spans="2:8" s="116" customFormat="1" ht="15.75">
      <c r="B113" s="110"/>
      <c r="C113" s="110"/>
      <c r="D113" s="110"/>
      <c r="E113" s="110"/>
      <c r="H113" s="110"/>
    </row>
    <row r="114" spans="2:8" s="116" customFormat="1" ht="15.75">
      <c r="B114" s="110"/>
      <c r="C114" s="110"/>
      <c r="D114" s="110"/>
      <c r="E114" s="110"/>
      <c r="H114" s="110"/>
    </row>
    <row r="115" spans="2:8" s="116" customFormat="1" ht="15.75">
      <c r="B115" s="110"/>
      <c r="C115" s="110"/>
      <c r="D115" s="110"/>
      <c r="E115" s="110"/>
      <c r="H115" s="110"/>
    </row>
    <row r="116" spans="2:8" s="116" customFormat="1" ht="15.75">
      <c r="B116" s="110"/>
      <c r="C116" s="110"/>
      <c r="D116" s="110"/>
      <c r="E116" s="110"/>
      <c r="H116" s="110"/>
    </row>
    <row r="117" spans="2:8" s="116" customFormat="1" ht="15.75">
      <c r="B117" s="110"/>
      <c r="C117" s="110"/>
      <c r="D117" s="110"/>
      <c r="E117" s="110"/>
      <c r="H117" s="110"/>
    </row>
    <row r="118" spans="2:8" s="116" customFormat="1" ht="15.75">
      <c r="B118" s="110"/>
      <c r="C118" s="110"/>
      <c r="D118" s="110"/>
      <c r="E118" s="110"/>
      <c r="H118" s="110"/>
    </row>
    <row r="119" spans="2:8" s="116" customFormat="1" ht="15.75">
      <c r="B119" s="110"/>
      <c r="C119" s="110"/>
      <c r="D119" s="110"/>
      <c r="E119" s="110"/>
      <c r="H119" s="110"/>
    </row>
    <row r="120" spans="2:8" s="116" customFormat="1" ht="15.75">
      <c r="B120" s="110"/>
      <c r="C120" s="110"/>
      <c r="D120" s="110"/>
      <c r="E120" s="110"/>
      <c r="H120" s="110"/>
    </row>
    <row r="121" spans="2:8" s="116" customFormat="1" ht="15.75">
      <c r="B121" s="110"/>
      <c r="C121" s="110"/>
      <c r="D121" s="110"/>
      <c r="E121" s="110"/>
      <c r="H121" s="110"/>
    </row>
    <row r="122" spans="2:8" s="116" customFormat="1" ht="15.75">
      <c r="B122" s="110"/>
      <c r="C122" s="110"/>
      <c r="D122" s="110"/>
      <c r="E122" s="110"/>
      <c r="H122" s="110"/>
    </row>
    <row r="123" spans="2:8" s="116" customFormat="1" ht="15.75">
      <c r="B123" s="110"/>
      <c r="C123" s="110"/>
      <c r="D123" s="110"/>
      <c r="E123" s="110"/>
      <c r="H123" s="110"/>
    </row>
    <row r="124" spans="2:8" s="116" customFormat="1" ht="15.75">
      <c r="B124" s="110"/>
      <c r="C124" s="110"/>
      <c r="D124" s="110"/>
      <c r="E124" s="110"/>
      <c r="H124" s="110"/>
    </row>
    <row r="125" spans="2:8" s="116" customFormat="1" ht="15.75">
      <c r="B125" s="110"/>
      <c r="C125" s="110"/>
      <c r="D125" s="110"/>
      <c r="E125" s="110"/>
      <c r="H125" s="110"/>
    </row>
    <row r="126" spans="2:8" s="116" customFormat="1" ht="15.75">
      <c r="B126" s="110"/>
      <c r="C126" s="110"/>
      <c r="D126" s="110"/>
      <c r="E126" s="110"/>
      <c r="H126" s="110"/>
    </row>
    <row r="127" spans="2:8" s="116" customFormat="1" ht="15.75">
      <c r="B127" s="110"/>
      <c r="C127" s="110"/>
      <c r="D127" s="110"/>
      <c r="E127" s="110"/>
      <c r="H127" s="110"/>
    </row>
    <row r="128" spans="2:8" s="116" customFormat="1" ht="15.75">
      <c r="B128" s="110"/>
      <c r="C128" s="110"/>
      <c r="D128" s="110"/>
      <c r="E128" s="110"/>
      <c r="H128" s="110"/>
    </row>
    <row r="129" spans="2:8" s="116" customFormat="1" ht="15.75">
      <c r="B129" s="110"/>
      <c r="C129" s="110"/>
      <c r="D129" s="110"/>
      <c r="E129" s="110"/>
      <c r="H129" s="110"/>
    </row>
    <row r="130" spans="2:8" s="116" customFormat="1" ht="15.75">
      <c r="B130" s="110"/>
      <c r="C130" s="110"/>
      <c r="D130" s="110"/>
      <c r="E130" s="110"/>
      <c r="H130" s="110"/>
    </row>
    <row r="131" spans="2:8" s="116" customFormat="1" ht="15.75">
      <c r="B131" s="110"/>
      <c r="C131" s="110"/>
      <c r="D131" s="110"/>
      <c r="E131" s="110"/>
      <c r="H131" s="110"/>
    </row>
    <row r="132" spans="2:8" s="116" customFormat="1" ht="15.75">
      <c r="B132" s="110"/>
      <c r="C132" s="110"/>
      <c r="D132" s="110"/>
      <c r="E132" s="110"/>
      <c r="H132" s="110"/>
    </row>
    <row r="133" spans="2:8" s="116" customFormat="1" ht="15.75">
      <c r="B133" s="110"/>
      <c r="C133" s="110"/>
      <c r="D133" s="110"/>
      <c r="E133" s="110"/>
      <c r="H133" s="110"/>
    </row>
    <row r="134" spans="2:8" s="116" customFormat="1" ht="15.75">
      <c r="B134" s="110"/>
      <c r="C134" s="110"/>
      <c r="D134" s="110"/>
      <c r="E134" s="110"/>
      <c r="H134" s="110"/>
    </row>
    <row r="135" spans="2:8" s="116" customFormat="1" ht="15.75">
      <c r="B135" s="110"/>
      <c r="C135" s="110"/>
      <c r="D135" s="110"/>
      <c r="E135" s="110"/>
      <c r="H135" s="110"/>
    </row>
    <row r="136" spans="2:8" s="116" customFormat="1" ht="15.75">
      <c r="B136" s="110"/>
      <c r="C136" s="110"/>
      <c r="D136" s="110"/>
      <c r="E136" s="110"/>
      <c r="H136" s="110"/>
    </row>
    <row r="137" spans="2:8" s="116" customFormat="1" ht="15.75">
      <c r="B137" s="110"/>
      <c r="C137" s="110"/>
      <c r="D137" s="110"/>
      <c r="E137" s="110"/>
      <c r="H137" s="110"/>
    </row>
    <row r="138" spans="2:8" s="116" customFormat="1" ht="15.75">
      <c r="B138" s="110"/>
      <c r="C138" s="110"/>
      <c r="D138" s="110"/>
      <c r="E138" s="110"/>
      <c r="H138" s="110"/>
    </row>
    <row r="139" spans="2:8" s="116" customFormat="1" ht="15.75">
      <c r="B139" s="110"/>
      <c r="C139" s="110"/>
      <c r="D139" s="110"/>
      <c r="E139" s="110"/>
      <c r="H139" s="110"/>
    </row>
    <row r="140" spans="2:8" s="116" customFormat="1" ht="15.75">
      <c r="B140" s="110"/>
      <c r="C140" s="110"/>
      <c r="D140" s="110"/>
      <c r="E140" s="110"/>
      <c r="H140" s="110"/>
    </row>
    <row r="141" spans="2:8" s="116" customFormat="1" ht="15.75">
      <c r="B141" s="110"/>
      <c r="C141" s="110"/>
      <c r="D141" s="110"/>
      <c r="E141" s="110"/>
      <c r="H141" s="110"/>
    </row>
    <row r="142" spans="2:8" s="116" customFormat="1" ht="15.75">
      <c r="B142" s="110"/>
      <c r="C142" s="110"/>
      <c r="D142" s="110"/>
      <c r="E142" s="110"/>
      <c r="H142" s="110"/>
    </row>
    <row r="143" spans="2:8" s="116" customFormat="1" ht="15.75">
      <c r="B143" s="110"/>
      <c r="C143" s="110"/>
      <c r="D143" s="110"/>
      <c r="E143" s="110"/>
      <c r="H143" s="110"/>
    </row>
    <row r="144" spans="2:8" s="116" customFormat="1" ht="15.75">
      <c r="B144" s="110"/>
      <c r="C144" s="110"/>
      <c r="D144" s="110"/>
      <c r="E144" s="110"/>
      <c r="H144" s="110"/>
    </row>
    <row r="145" spans="2:8" s="116" customFormat="1" ht="15.75">
      <c r="B145" s="110"/>
      <c r="C145" s="110"/>
      <c r="D145" s="110"/>
      <c r="E145" s="110"/>
      <c r="H145" s="110"/>
    </row>
    <row r="146" spans="2:8" s="116" customFormat="1" ht="15.75">
      <c r="B146" s="110"/>
      <c r="C146" s="110"/>
      <c r="D146" s="110"/>
      <c r="E146" s="110"/>
      <c r="H146" s="110"/>
    </row>
    <row r="147" spans="2:8" s="116" customFormat="1" ht="15.75">
      <c r="B147" s="110"/>
      <c r="C147" s="110"/>
      <c r="D147" s="110"/>
      <c r="E147" s="110"/>
      <c r="H147" s="110"/>
    </row>
    <row r="148" spans="2:8" s="116" customFormat="1" ht="15.75">
      <c r="B148" s="110"/>
      <c r="C148" s="110"/>
      <c r="D148" s="110"/>
      <c r="E148" s="110"/>
      <c r="H148" s="110"/>
    </row>
    <row r="149" spans="2:8" s="116" customFormat="1" ht="15.75">
      <c r="B149" s="110"/>
      <c r="C149" s="110"/>
      <c r="D149" s="110"/>
      <c r="E149" s="110"/>
      <c r="H149" s="110"/>
    </row>
    <row r="150" spans="2:8" s="116" customFormat="1" ht="15.75">
      <c r="B150" s="110"/>
      <c r="C150" s="110"/>
      <c r="D150" s="110"/>
      <c r="E150" s="110"/>
      <c r="H150" s="110"/>
    </row>
    <row r="151" spans="2:8" s="116" customFormat="1" ht="15.75">
      <c r="B151" s="110"/>
      <c r="C151" s="110"/>
      <c r="D151" s="110"/>
      <c r="E151" s="110"/>
      <c r="H151" s="110"/>
    </row>
    <row r="152" spans="2:8" s="116" customFormat="1" ht="15.75">
      <c r="B152" s="110"/>
      <c r="C152" s="110"/>
      <c r="D152" s="110"/>
      <c r="E152" s="110"/>
      <c r="H152" s="110"/>
    </row>
    <row r="153" spans="2:8" s="116" customFormat="1" ht="15.75">
      <c r="B153" s="110"/>
      <c r="C153" s="110"/>
      <c r="D153" s="110"/>
      <c r="E153" s="110"/>
      <c r="H153" s="110"/>
    </row>
    <row r="154" spans="2:8" s="116" customFormat="1" ht="15.75">
      <c r="B154" s="110"/>
      <c r="C154" s="110"/>
      <c r="D154" s="110"/>
      <c r="E154" s="110"/>
      <c r="H154" s="110"/>
    </row>
    <row r="155" spans="2:8" s="116" customFormat="1" ht="15.75">
      <c r="B155" s="110"/>
      <c r="C155" s="110"/>
      <c r="D155" s="110"/>
      <c r="E155" s="110"/>
      <c r="H155" s="110"/>
    </row>
    <row r="156" spans="2:8" s="116" customFormat="1" ht="15.75">
      <c r="B156" s="110"/>
      <c r="C156" s="110"/>
      <c r="D156" s="110"/>
      <c r="E156" s="110"/>
      <c r="H156" s="110"/>
    </row>
    <row r="157" spans="2:8" s="116" customFormat="1" ht="15.75">
      <c r="B157" s="110"/>
      <c r="C157" s="110"/>
      <c r="D157" s="110"/>
      <c r="E157" s="110"/>
      <c r="H157" s="110"/>
    </row>
    <row r="158" spans="2:8" s="116" customFormat="1" ht="15.75">
      <c r="B158" s="110"/>
      <c r="C158" s="110"/>
      <c r="D158" s="110"/>
      <c r="E158" s="110"/>
      <c r="H158" s="110"/>
    </row>
    <row r="159" spans="2:8" s="116" customFormat="1" ht="15.75">
      <c r="B159" s="110"/>
      <c r="C159" s="110"/>
      <c r="D159" s="110"/>
      <c r="E159" s="110"/>
      <c r="H159" s="110"/>
    </row>
    <row r="160" spans="2:8" s="116" customFormat="1" ht="15.75">
      <c r="B160" s="110"/>
      <c r="C160" s="110"/>
      <c r="D160" s="110"/>
      <c r="E160" s="110"/>
      <c r="H160" s="110"/>
    </row>
    <row r="161" spans="2:8" s="116" customFormat="1" ht="15.75">
      <c r="B161" s="110"/>
      <c r="C161" s="110"/>
      <c r="D161" s="110"/>
      <c r="E161" s="110"/>
      <c r="H161" s="110"/>
    </row>
    <row r="162" spans="2:8" s="116" customFormat="1" ht="15.75">
      <c r="B162" s="110"/>
      <c r="C162" s="110"/>
      <c r="D162" s="110"/>
      <c r="E162" s="110"/>
      <c r="H162" s="110"/>
    </row>
    <row r="163" spans="2:8" s="116" customFormat="1" ht="15.75">
      <c r="B163" s="110"/>
      <c r="C163" s="110"/>
      <c r="D163" s="110"/>
      <c r="E163" s="110"/>
      <c r="H163" s="110"/>
    </row>
    <row r="164" spans="2:8" s="116" customFormat="1" ht="15.75">
      <c r="B164" s="110"/>
      <c r="C164" s="110"/>
      <c r="D164" s="110"/>
      <c r="E164" s="110"/>
      <c r="H164" s="110"/>
    </row>
    <row r="165" spans="2:8" s="116" customFormat="1" ht="15.75">
      <c r="B165" s="110"/>
      <c r="C165" s="110"/>
      <c r="D165" s="110"/>
      <c r="E165" s="110"/>
      <c r="H165" s="110"/>
    </row>
    <row r="166" spans="2:8" s="116" customFormat="1" ht="15.75">
      <c r="B166" s="110"/>
      <c r="C166" s="110"/>
      <c r="D166" s="110"/>
      <c r="E166" s="110"/>
      <c r="H166" s="110"/>
    </row>
    <row r="167" spans="2:8" s="116" customFormat="1" ht="15.75">
      <c r="B167" s="110"/>
      <c r="C167" s="110"/>
      <c r="D167" s="110"/>
      <c r="E167" s="110"/>
      <c r="H167" s="110"/>
    </row>
    <row r="168" spans="2:8" s="116" customFormat="1" ht="15.75">
      <c r="B168" s="110"/>
      <c r="C168" s="110"/>
      <c r="D168" s="110"/>
      <c r="E168" s="110"/>
      <c r="H168" s="110"/>
    </row>
    <row r="169" spans="2:8" s="116" customFormat="1" ht="15.75">
      <c r="B169" s="110"/>
      <c r="C169" s="110"/>
      <c r="D169" s="110"/>
      <c r="E169" s="110"/>
      <c r="H169" s="110"/>
    </row>
    <row r="170" spans="2:8" s="116" customFormat="1" ht="15.75">
      <c r="B170" s="110"/>
      <c r="C170" s="110"/>
      <c r="D170" s="110"/>
      <c r="E170" s="110"/>
      <c r="H170" s="110"/>
    </row>
    <row r="171" spans="2:8" s="116" customFormat="1" ht="15.75">
      <c r="B171" s="110"/>
      <c r="C171" s="110"/>
      <c r="D171" s="110"/>
      <c r="E171" s="110"/>
      <c r="H171" s="110"/>
    </row>
    <row r="172" spans="2:8" s="116" customFormat="1" ht="15.75">
      <c r="B172" s="110"/>
      <c r="C172" s="110"/>
      <c r="D172" s="110"/>
      <c r="E172" s="110"/>
      <c r="H172" s="110"/>
    </row>
    <row r="173" spans="2:8" s="116" customFormat="1" ht="15.75">
      <c r="B173" s="110"/>
      <c r="C173" s="110"/>
      <c r="D173" s="110"/>
      <c r="E173" s="110"/>
      <c r="H173" s="110"/>
    </row>
    <row r="174" spans="2:8" s="116" customFormat="1" ht="15.75">
      <c r="B174" s="110"/>
      <c r="C174" s="110"/>
      <c r="D174" s="110"/>
      <c r="E174" s="110"/>
      <c r="H174" s="110"/>
    </row>
    <row r="175" spans="2:8" s="116" customFormat="1" ht="15.75">
      <c r="B175" s="110"/>
      <c r="C175" s="110"/>
      <c r="D175" s="110"/>
      <c r="E175" s="110"/>
      <c r="H175" s="110"/>
    </row>
    <row r="176" spans="2:8" s="116" customFormat="1" ht="15.75">
      <c r="B176" s="110"/>
      <c r="C176" s="110"/>
      <c r="D176" s="110"/>
      <c r="E176" s="110"/>
      <c r="H176" s="110"/>
    </row>
    <row r="177" spans="2:8" s="116" customFormat="1" ht="15.75">
      <c r="B177" s="110"/>
      <c r="C177" s="110"/>
      <c r="D177" s="110"/>
      <c r="E177" s="110"/>
      <c r="H177" s="110"/>
    </row>
    <row r="178" spans="2:8" s="116" customFormat="1" ht="15.75">
      <c r="B178" s="110"/>
      <c r="C178" s="110"/>
      <c r="D178" s="110"/>
      <c r="E178" s="110"/>
      <c r="H178" s="110"/>
    </row>
    <row r="179" spans="2:8" s="116" customFormat="1" ht="15.75">
      <c r="B179" s="110"/>
      <c r="C179" s="110"/>
      <c r="D179" s="110"/>
      <c r="E179" s="110"/>
      <c r="H179" s="110"/>
    </row>
    <row r="180" spans="2:8" s="116" customFormat="1" ht="15.75">
      <c r="B180" s="110"/>
      <c r="C180" s="110"/>
      <c r="D180" s="110"/>
      <c r="E180" s="110"/>
      <c r="H180" s="110"/>
    </row>
    <row r="181" spans="2:8" s="116" customFormat="1" ht="15.75">
      <c r="B181" s="110"/>
      <c r="C181" s="110"/>
      <c r="D181" s="110"/>
      <c r="E181" s="110"/>
      <c r="H181" s="110"/>
    </row>
    <row r="182" spans="2:8" s="116" customFormat="1" ht="15.75">
      <c r="B182" s="110"/>
      <c r="C182" s="110"/>
      <c r="D182" s="110"/>
      <c r="E182" s="110"/>
      <c r="H182" s="110"/>
    </row>
    <row r="183" spans="2:8" s="116" customFormat="1" ht="15.75">
      <c r="B183" s="110"/>
      <c r="C183" s="110"/>
      <c r="D183" s="110"/>
      <c r="E183" s="110"/>
      <c r="H183" s="110"/>
    </row>
    <row r="184" spans="2:8" s="116" customFormat="1" ht="15.75">
      <c r="B184" s="110"/>
      <c r="C184" s="110"/>
      <c r="D184" s="110"/>
      <c r="E184" s="110"/>
      <c r="H184" s="110"/>
    </row>
    <row r="185" spans="2:8" s="116" customFormat="1" ht="15.75">
      <c r="B185" s="110"/>
      <c r="C185" s="110"/>
      <c r="D185" s="110"/>
      <c r="E185" s="110"/>
      <c r="H185" s="110"/>
    </row>
    <row r="186" spans="2:8" s="116" customFormat="1" ht="15.75">
      <c r="B186" s="110"/>
      <c r="C186" s="110"/>
      <c r="D186" s="110"/>
      <c r="E186" s="110"/>
      <c r="H186" s="110"/>
    </row>
    <row r="187" spans="2:8" s="116" customFormat="1" ht="15.75">
      <c r="B187" s="110"/>
      <c r="C187" s="110"/>
      <c r="D187" s="110"/>
      <c r="E187" s="110"/>
      <c r="H187" s="110"/>
    </row>
    <row r="188" spans="2:8" s="116" customFormat="1" ht="15.75">
      <c r="B188" s="110"/>
      <c r="C188" s="110"/>
      <c r="D188" s="110"/>
      <c r="E188" s="110"/>
      <c r="H188" s="110"/>
    </row>
    <row r="189" spans="2:8" s="116" customFormat="1" ht="15.75">
      <c r="B189" s="110"/>
      <c r="C189" s="110"/>
      <c r="D189" s="110"/>
      <c r="E189" s="110"/>
      <c r="H189" s="110"/>
    </row>
    <row r="190" spans="2:8" s="116" customFormat="1" ht="15.75">
      <c r="B190" s="110"/>
      <c r="C190" s="110"/>
      <c r="D190" s="110"/>
      <c r="E190" s="110"/>
      <c r="H190" s="110"/>
    </row>
    <row r="191" spans="2:8" s="116" customFormat="1" ht="15.75">
      <c r="B191" s="110"/>
      <c r="C191" s="110"/>
      <c r="D191" s="110"/>
      <c r="E191" s="110"/>
      <c r="H191" s="110"/>
    </row>
    <row r="192" spans="2:8" s="116" customFormat="1" ht="15.75">
      <c r="B192" s="110"/>
      <c r="C192" s="110"/>
      <c r="D192" s="110"/>
      <c r="E192" s="110"/>
      <c r="H192" s="110"/>
    </row>
    <row r="193" spans="2:8" s="116" customFormat="1" ht="15.75">
      <c r="B193" s="110"/>
      <c r="C193" s="110"/>
      <c r="D193" s="110"/>
      <c r="E193" s="110"/>
      <c r="H193" s="110"/>
    </row>
    <row r="194" spans="2:8" s="116" customFormat="1" ht="15.75">
      <c r="B194" s="110"/>
      <c r="C194" s="110"/>
      <c r="D194" s="110"/>
      <c r="E194" s="110"/>
      <c r="H194" s="110"/>
    </row>
    <row r="195" spans="2:8" s="116" customFormat="1" ht="15.75">
      <c r="B195" s="110"/>
      <c r="C195" s="110"/>
      <c r="D195" s="110"/>
      <c r="E195" s="110"/>
      <c r="H195" s="110"/>
    </row>
    <row r="196" spans="2:8" s="116" customFormat="1" ht="15.75">
      <c r="B196" s="110"/>
      <c r="C196" s="110"/>
      <c r="D196" s="110"/>
      <c r="E196" s="110"/>
      <c r="H196" s="110"/>
    </row>
    <row r="197" spans="2:8" s="116" customFormat="1" ht="15.75">
      <c r="B197" s="110"/>
      <c r="C197" s="110"/>
      <c r="D197" s="110"/>
      <c r="E197" s="110"/>
      <c r="H197" s="110"/>
    </row>
    <row r="198" spans="2:8" s="116" customFormat="1" ht="15.75">
      <c r="B198" s="110"/>
      <c r="C198" s="110"/>
      <c r="D198" s="110"/>
      <c r="E198" s="110"/>
      <c r="H198" s="110"/>
    </row>
    <row r="199" spans="2:8" s="116" customFormat="1" ht="15.75">
      <c r="B199" s="110"/>
      <c r="C199" s="110"/>
      <c r="D199" s="110"/>
      <c r="E199" s="110"/>
      <c r="H199" s="110"/>
    </row>
    <row r="200" spans="2:8" s="116" customFormat="1" ht="15.75">
      <c r="B200" s="110"/>
      <c r="C200" s="110"/>
      <c r="D200" s="110"/>
      <c r="E200" s="110"/>
      <c r="H200" s="110"/>
    </row>
    <row r="201" spans="2:8" s="116" customFormat="1" ht="15.75">
      <c r="B201" s="110"/>
      <c r="C201" s="110"/>
      <c r="D201" s="110"/>
      <c r="E201" s="110"/>
      <c r="H201" s="110"/>
    </row>
    <row r="202" spans="2:8" s="116" customFormat="1" ht="15.75">
      <c r="B202" s="110"/>
      <c r="C202" s="110"/>
      <c r="D202" s="110"/>
      <c r="E202" s="110"/>
      <c r="H202" s="110"/>
    </row>
    <row r="203" spans="2:8" s="116" customFormat="1" ht="15.75">
      <c r="B203" s="110"/>
      <c r="C203" s="110"/>
      <c r="D203" s="110"/>
      <c r="E203" s="110"/>
      <c r="H203" s="110"/>
    </row>
    <row r="204" spans="2:8" s="116" customFormat="1" ht="15.75">
      <c r="B204" s="110"/>
      <c r="C204" s="110"/>
      <c r="D204" s="110"/>
      <c r="E204" s="110"/>
      <c r="H204" s="110"/>
    </row>
    <row r="205" spans="2:8" s="116" customFormat="1" ht="15.75">
      <c r="B205" s="110"/>
      <c r="C205" s="110"/>
      <c r="D205" s="110"/>
      <c r="E205" s="110"/>
      <c r="H205" s="110"/>
    </row>
    <row r="206" spans="2:8" s="116" customFormat="1" ht="15.75">
      <c r="B206" s="110"/>
      <c r="C206" s="110"/>
      <c r="D206" s="110"/>
      <c r="E206" s="110"/>
      <c r="H206" s="110"/>
    </row>
    <row r="207" spans="2:8" s="116" customFormat="1" ht="15.75">
      <c r="B207" s="110"/>
      <c r="C207" s="110"/>
      <c r="D207" s="110"/>
      <c r="E207" s="110"/>
      <c r="H207" s="110"/>
    </row>
    <row r="208" spans="2:8" s="116" customFormat="1" ht="15.75">
      <c r="B208" s="110"/>
      <c r="C208" s="110"/>
      <c r="D208" s="110"/>
      <c r="E208" s="110"/>
      <c r="H208" s="110"/>
    </row>
    <row r="209" spans="2:8" s="116" customFormat="1" ht="15.75">
      <c r="B209" s="110"/>
      <c r="C209" s="110"/>
      <c r="D209" s="110"/>
      <c r="E209" s="110"/>
      <c r="H209" s="110"/>
    </row>
    <row r="210" spans="2:8" s="116" customFormat="1" ht="15.75">
      <c r="B210" s="110"/>
      <c r="C210" s="110"/>
      <c r="D210" s="110"/>
      <c r="E210" s="110"/>
      <c r="H210" s="110"/>
    </row>
    <row r="211" spans="2:8" s="116" customFormat="1" ht="15.75">
      <c r="B211" s="110"/>
      <c r="C211" s="110"/>
      <c r="D211" s="110"/>
      <c r="E211" s="110"/>
      <c r="H211" s="110"/>
    </row>
    <row r="212" spans="2:8" s="116" customFormat="1" ht="15.75">
      <c r="B212" s="110"/>
      <c r="C212" s="110"/>
      <c r="D212" s="110"/>
      <c r="E212" s="110"/>
      <c r="H212" s="110"/>
    </row>
    <row r="213" spans="2:8" s="116" customFormat="1" ht="15.75">
      <c r="B213" s="110"/>
      <c r="C213" s="110"/>
      <c r="D213" s="110"/>
      <c r="E213" s="110"/>
      <c r="H213" s="110"/>
    </row>
    <row r="214" spans="2:8" s="116" customFormat="1" ht="15.75">
      <c r="B214" s="110"/>
      <c r="C214" s="110"/>
      <c r="D214" s="110"/>
      <c r="E214" s="110"/>
      <c r="H214" s="110"/>
    </row>
    <row r="215" spans="2:8" s="116" customFormat="1" ht="15.75">
      <c r="B215" s="110"/>
      <c r="C215" s="110"/>
      <c r="D215" s="110"/>
      <c r="E215" s="110"/>
      <c r="H215" s="110"/>
    </row>
    <row r="216" spans="2:8" s="116" customFormat="1" ht="15.75">
      <c r="B216" s="110"/>
      <c r="C216" s="110"/>
      <c r="D216" s="110"/>
      <c r="E216" s="110"/>
      <c r="H216" s="110"/>
    </row>
    <row r="217" spans="2:8" s="116" customFormat="1" ht="15.75">
      <c r="B217" s="110"/>
      <c r="C217" s="110"/>
      <c r="D217" s="110"/>
      <c r="E217" s="110"/>
      <c r="H217" s="110"/>
    </row>
    <row r="218" spans="2:8" s="116" customFormat="1" ht="15.75">
      <c r="B218" s="110"/>
      <c r="C218" s="110"/>
      <c r="D218" s="110"/>
      <c r="E218" s="110"/>
      <c r="H218" s="110"/>
    </row>
    <row r="219" spans="2:8" s="116" customFormat="1" ht="15.75">
      <c r="B219" s="110"/>
      <c r="C219" s="110"/>
      <c r="D219" s="110"/>
      <c r="E219" s="110"/>
      <c r="H219" s="110"/>
    </row>
    <row r="220" spans="2:8" s="116" customFormat="1" ht="15.75">
      <c r="B220" s="110"/>
      <c r="C220" s="110"/>
      <c r="D220" s="110"/>
      <c r="E220" s="110"/>
      <c r="H220" s="110"/>
    </row>
    <row r="221" spans="2:8" s="116" customFormat="1" ht="15.75">
      <c r="B221" s="110"/>
      <c r="C221" s="110"/>
      <c r="D221" s="110"/>
      <c r="E221" s="110"/>
      <c r="H221" s="110"/>
    </row>
  </sheetData>
  <sheetProtection/>
  <printOptions/>
  <pageMargins left="0.75" right="0.75" top="1" bottom="1" header="0" footer="0"/>
  <pageSetup horizontalDpi="600" verticalDpi="600" orientation="portrait" paperSize="9" r:id="rId1"/>
  <ignoredErrors>
    <ignoredError sqref="D3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zoomScalePageLayoutView="0" workbookViewId="0" topLeftCell="A1">
      <selection activeCell="B12" sqref="B12:E15"/>
    </sheetView>
  </sheetViews>
  <sheetFormatPr defaultColWidth="11.421875" defaultRowHeight="12.75"/>
  <cols>
    <col min="1" max="1" width="14.28125" style="5" customWidth="1"/>
    <col min="2" max="2" width="50.140625" style="5" customWidth="1"/>
    <col min="3" max="3" width="19.28125" style="5" customWidth="1"/>
    <col min="4" max="4" width="18.57421875" style="5" customWidth="1"/>
    <col min="5" max="6" width="15.7109375" style="5" customWidth="1"/>
    <col min="7" max="7" width="11.421875" style="72" customWidth="1"/>
    <col min="8" max="8" width="13.421875" style="72" customWidth="1"/>
    <col min="9" max="16384" width="11.421875" style="72" customWidth="1"/>
  </cols>
  <sheetData>
    <row r="1" spans="1:6" ht="15.75">
      <c r="A1" s="112" t="s">
        <v>73</v>
      </c>
      <c r="B1" s="91"/>
      <c r="C1" s="91"/>
      <c r="D1" s="91"/>
      <c r="E1" s="91"/>
      <c r="F1" s="91"/>
    </row>
    <row r="2" spans="1:6" ht="15.75">
      <c r="A2" s="152"/>
      <c r="B2" s="153"/>
      <c r="C2" s="153"/>
      <c r="D2" s="153"/>
      <c r="E2" s="153"/>
      <c r="F2" s="153"/>
    </row>
    <row r="3" spans="1:6" ht="15.75">
      <c r="A3" s="91"/>
      <c r="B3" s="113" t="s">
        <v>74</v>
      </c>
      <c r="C3" s="113"/>
      <c r="D3" s="113"/>
      <c r="E3" s="81"/>
      <c r="F3" s="79"/>
    </row>
    <row r="4" spans="1:6" ht="15.75">
      <c r="A4" s="91"/>
      <c r="B4" s="81"/>
      <c r="C4" s="81"/>
      <c r="D4" s="81"/>
      <c r="E4" s="81"/>
      <c r="F4" s="79"/>
    </row>
    <row r="5" spans="1:5" ht="15.75">
      <c r="A5" s="88"/>
      <c r="B5" s="1"/>
      <c r="C5" s="145">
        <v>2011</v>
      </c>
      <c r="D5" s="3">
        <v>2012</v>
      </c>
      <c r="E5" s="4">
        <v>2013</v>
      </c>
    </row>
    <row r="6" spans="1:5" ht="15.75">
      <c r="A6" s="91"/>
      <c r="B6" s="1" t="s">
        <v>75</v>
      </c>
      <c r="C6" s="6">
        <v>25364.36</v>
      </c>
      <c r="D6" s="7">
        <v>29598.36</v>
      </c>
      <c r="E6" s="8">
        <v>38212.06</v>
      </c>
    </row>
    <row r="7" spans="1:5" ht="15.75">
      <c r="A7" s="91"/>
      <c r="B7" s="5" t="s">
        <v>87</v>
      </c>
      <c r="C7" s="146">
        <v>25383.01</v>
      </c>
      <c r="D7" s="118">
        <v>34053.84</v>
      </c>
      <c r="E7" s="84">
        <v>38420.38</v>
      </c>
    </row>
    <row r="8" spans="1:5" ht="15.75">
      <c r="A8" s="91"/>
      <c r="B8" s="12" t="s">
        <v>47</v>
      </c>
      <c r="C8" s="13">
        <f>C6/C7</f>
        <v>0.999265256563347</v>
      </c>
      <c r="D8" s="14">
        <f>D6/D7</f>
        <v>0.8691636537905858</v>
      </c>
      <c r="E8" s="15">
        <f>E6/E7</f>
        <v>0.9945778776784613</v>
      </c>
    </row>
    <row r="9" spans="1:6" ht="15.75">
      <c r="A9" s="152"/>
      <c r="B9" s="153"/>
      <c r="C9" s="153"/>
      <c r="D9" s="153"/>
      <c r="E9" s="153"/>
      <c r="F9" s="153"/>
    </row>
    <row r="10" spans="1:6" ht="15.75">
      <c r="A10" s="88"/>
      <c r="B10" s="113" t="s">
        <v>65</v>
      </c>
      <c r="C10" s="113"/>
      <c r="D10" s="113"/>
      <c r="E10" s="81"/>
      <c r="F10" s="91"/>
    </row>
    <row r="11" spans="1:6" ht="15.75">
      <c r="A11" s="88"/>
      <c r="B11" s="81"/>
      <c r="C11" s="81"/>
      <c r="D11" s="81"/>
      <c r="E11" s="81"/>
      <c r="F11" s="147"/>
    </row>
    <row r="12" spans="1:5" ht="15.75">
      <c r="A12" s="91"/>
      <c r="B12" s="1"/>
      <c r="C12" s="131">
        <v>2011</v>
      </c>
      <c r="D12" s="121">
        <v>2012</v>
      </c>
      <c r="E12" s="122">
        <v>2013</v>
      </c>
    </row>
    <row r="13" spans="1:5" ht="15.75">
      <c r="A13" s="91"/>
      <c r="B13" s="1" t="s">
        <v>76</v>
      </c>
      <c r="C13" s="123">
        <v>24460.44</v>
      </c>
      <c r="D13" s="124">
        <v>16857.42</v>
      </c>
      <c r="E13" s="125">
        <v>16235.5</v>
      </c>
    </row>
    <row r="14" spans="1:5" ht="15.75">
      <c r="A14" s="88"/>
      <c r="B14" s="5" t="s">
        <v>77</v>
      </c>
      <c r="C14" s="132">
        <v>70413.4</v>
      </c>
      <c r="D14" s="126">
        <v>67188.25</v>
      </c>
      <c r="E14" s="127">
        <v>71270.51</v>
      </c>
    </row>
    <row r="15" spans="1:5" ht="15.75">
      <c r="A15" s="91"/>
      <c r="B15" s="12" t="s">
        <v>67</v>
      </c>
      <c r="C15" s="128">
        <f>C13/C14</f>
        <v>0.3473833105630462</v>
      </c>
      <c r="D15" s="129">
        <f>D13/D14</f>
        <v>0.2508983341581303</v>
      </c>
      <c r="E15" s="130">
        <f>E13/E14</f>
        <v>0.22780109192427556</v>
      </c>
    </row>
    <row r="16" spans="1:6" ht="15.75">
      <c r="A16" s="91"/>
      <c r="B16" s="91"/>
      <c r="C16" s="91"/>
      <c r="D16" s="91"/>
      <c r="E16" s="91"/>
      <c r="F16" s="91"/>
    </row>
    <row r="17" spans="1:6" ht="15.75">
      <c r="A17" s="152"/>
      <c r="B17" s="153"/>
      <c r="C17" s="153"/>
      <c r="D17" s="153"/>
      <c r="E17" s="153"/>
      <c r="F17" s="153"/>
    </row>
    <row r="18" spans="1:6" ht="15.75">
      <c r="A18" s="88"/>
      <c r="B18" s="79"/>
      <c r="C18" s="79"/>
      <c r="D18" s="79"/>
      <c r="E18" s="79"/>
      <c r="F18" s="91"/>
    </row>
    <row r="19" spans="1:6" ht="15.75">
      <c r="A19" s="88"/>
      <c r="B19" s="147"/>
      <c r="C19" s="147"/>
      <c r="D19" s="147"/>
      <c r="E19" s="147"/>
      <c r="F19" s="147"/>
    </row>
    <row r="20" spans="1:8" ht="15.75">
      <c r="A20" s="91"/>
      <c r="B20" s="79"/>
      <c r="C20" s="79"/>
      <c r="D20" s="79"/>
      <c r="E20" s="79"/>
      <c r="F20" s="79"/>
      <c r="H20" s="71"/>
    </row>
    <row r="21" spans="1:6" ht="15.75">
      <c r="A21" s="91"/>
      <c r="B21" s="79"/>
      <c r="C21" s="79"/>
      <c r="D21" s="79"/>
      <c r="E21" s="79"/>
      <c r="F21" s="79"/>
    </row>
    <row r="22" spans="1:6" ht="15.75">
      <c r="A22" s="88"/>
      <c r="B22" s="89"/>
      <c r="C22" s="89"/>
      <c r="D22" s="89"/>
      <c r="E22" s="89"/>
      <c r="F22" s="89"/>
    </row>
    <row r="23" spans="1:6" ht="15.75">
      <c r="A23" s="91"/>
      <c r="B23" s="91"/>
      <c r="C23" s="91"/>
      <c r="D23" s="91"/>
      <c r="E23" s="91"/>
      <c r="F23" s="91"/>
    </row>
    <row r="24" spans="1:6" ht="15.75">
      <c r="A24" s="91"/>
      <c r="B24" s="91"/>
      <c r="C24" s="91"/>
      <c r="D24" s="91"/>
      <c r="E24" s="91"/>
      <c r="F24" s="91"/>
    </row>
    <row r="25" spans="1:6" ht="15.75">
      <c r="A25" s="91"/>
      <c r="B25" s="91"/>
      <c r="C25" s="91"/>
      <c r="D25" s="91"/>
      <c r="E25" s="91"/>
      <c r="F25" s="91"/>
    </row>
    <row r="26" spans="1:6" ht="15.75">
      <c r="A26" s="91"/>
      <c r="B26" s="91"/>
      <c r="C26" s="91"/>
      <c r="D26" s="91"/>
      <c r="E26" s="91"/>
      <c r="F26" s="91"/>
    </row>
    <row r="27" spans="1:6" ht="15.75">
      <c r="A27" s="91"/>
      <c r="B27" s="91"/>
      <c r="C27" s="91"/>
      <c r="D27" s="91"/>
      <c r="E27" s="91"/>
      <c r="F27" s="91"/>
    </row>
    <row r="28" spans="1:6" ht="15.75">
      <c r="A28" s="91"/>
      <c r="B28" s="91"/>
      <c r="C28" s="91"/>
      <c r="D28" s="91"/>
      <c r="E28" s="91"/>
      <c r="F28" s="91"/>
    </row>
    <row r="29" spans="1:6" ht="15.75">
      <c r="A29" s="91"/>
      <c r="B29" s="91"/>
      <c r="C29" s="91"/>
      <c r="D29" s="91"/>
      <c r="E29" s="91"/>
      <c r="F29" s="91"/>
    </row>
    <row r="30" spans="1:6" ht="15.75">
      <c r="A30" s="91"/>
      <c r="B30" s="91"/>
      <c r="C30" s="91"/>
      <c r="D30" s="91"/>
      <c r="E30" s="91"/>
      <c r="F30" s="91"/>
    </row>
    <row r="31" spans="1:6" ht="15.75">
      <c r="A31" s="91"/>
      <c r="B31" s="91"/>
      <c r="C31" s="91"/>
      <c r="D31" s="91"/>
      <c r="E31" s="91"/>
      <c r="F31" s="91"/>
    </row>
    <row r="32" spans="1:6" ht="15.75">
      <c r="A32" s="91"/>
      <c r="B32" s="91"/>
      <c r="C32" s="91"/>
      <c r="D32" s="91"/>
      <c r="E32" s="91"/>
      <c r="F32" s="91"/>
    </row>
    <row r="33" spans="1:6" ht="15.75">
      <c r="A33" s="91"/>
      <c r="B33" s="91"/>
      <c r="C33" s="91"/>
      <c r="D33" s="91"/>
      <c r="E33" s="91"/>
      <c r="F33" s="91"/>
    </row>
    <row r="34" spans="1:6" ht="15.75">
      <c r="A34" s="91"/>
      <c r="B34" s="91"/>
      <c r="C34" s="91"/>
      <c r="D34" s="91"/>
      <c r="E34" s="91"/>
      <c r="F34" s="91"/>
    </row>
    <row r="35" spans="1:6" ht="15.75">
      <c r="A35" s="91"/>
      <c r="B35" s="91"/>
      <c r="C35" s="91"/>
      <c r="D35" s="91"/>
      <c r="E35" s="91"/>
      <c r="F35" s="91"/>
    </row>
    <row r="36" spans="1:6" ht="15.75">
      <c r="A36" s="91"/>
      <c r="B36" s="91"/>
      <c r="C36" s="91"/>
      <c r="D36" s="91"/>
      <c r="E36" s="91"/>
      <c r="F36" s="91"/>
    </row>
    <row r="37" spans="1:6" ht="15.75">
      <c r="A37" s="91"/>
      <c r="B37" s="91"/>
      <c r="C37" s="91"/>
      <c r="D37" s="91"/>
      <c r="E37" s="91"/>
      <c r="F37" s="91"/>
    </row>
    <row r="38" spans="1:6" ht="15.75">
      <c r="A38" s="91"/>
      <c r="B38" s="91"/>
      <c r="C38" s="91"/>
      <c r="D38" s="91"/>
      <c r="E38" s="91"/>
      <c r="F38" s="91"/>
    </row>
    <row r="39" spans="1:6" ht="15.75">
      <c r="A39" s="91"/>
      <c r="B39" s="91"/>
      <c r="C39" s="91"/>
      <c r="D39" s="91"/>
      <c r="E39" s="91"/>
      <c r="F39" s="91"/>
    </row>
    <row r="40" spans="1:6" ht="15.75">
      <c r="A40" s="91"/>
      <c r="B40" s="91"/>
      <c r="C40" s="91"/>
      <c r="D40" s="91"/>
      <c r="E40" s="91"/>
      <c r="F40" s="91"/>
    </row>
    <row r="41" spans="1:6" ht="15.75">
      <c r="A41" s="91"/>
      <c r="B41" s="91"/>
      <c r="C41" s="91"/>
      <c r="D41" s="91"/>
      <c r="E41" s="91"/>
      <c r="F41" s="91"/>
    </row>
    <row r="42" spans="1:6" ht="15.75">
      <c r="A42" s="91"/>
      <c r="B42" s="91"/>
      <c r="C42" s="91"/>
      <c r="D42" s="91"/>
      <c r="E42" s="91"/>
      <c r="F42" s="91"/>
    </row>
    <row r="43" spans="1:6" ht="15.75">
      <c r="A43" s="91"/>
      <c r="B43" s="91"/>
      <c r="C43" s="91"/>
      <c r="D43" s="91"/>
      <c r="E43" s="91"/>
      <c r="F43" s="91"/>
    </row>
    <row r="44" spans="1:6" ht="15.75">
      <c r="A44" s="91"/>
      <c r="B44" s="91"/>
      <c r="C44" s="91"/>
      <c r="D44" s="91"/>
      <c r="E44" s="91"/>
      <c r="F44" s="91"/>
    </row>
    <row r="45" spans="1:6" ht="15.75">
      <c r="A45" s="91"/>
      <c r="B45" s="91"/>
      <c r="C45" s="91"/>
      <c r="D45" s="91"/>
      <c r="E45" s="91"/>
      <c r="F45" s="91"/>
    </row>
    <row r="46" spans="1:6" ht="15.75">
      <c r="A46" s="91"/>
      <c r="B46" s="91"/>
      <c r="C46" s="91"/>
      <c r="D46" s="91"/>
      <c r="E46" s="91"/>
      <c r="F46" s="91"/>
    </row>
    <row r="47" spans="1:6" ht="15.75">
      <c r="A47" s="91"/>
      <c r="B47" s="91"/>
      <c r="C47" s="91"/>
      <c r="D47" s="91"/>
      <c r="E47" s="91"/>
      <c r="F47" s="91"/>
    </row>
    <row r="48" spans="1:6" ht="15.75">
      <c r="A48" s="91"/>
      <c r="B48" s="91"/>
      <c r="C48" s="91"/>
      <c r="D48" s="91"/>
      <c r="E48" s="91"/>
      <c r="F48" s="91"/>
    </row>
    <row r="49" spans="1:6" ht="15.75">
      <c r="A49" s="91"/>
      <c r="B49" s="91"/>
      <c r="C49" s="91"/>
      <c r="D49" s="91"/>
      <c r="E49" s="91"/>
      <c r="F49" s="91"/>
    </row>
    <row r="50" spans="1:6" ht="15.75">
      <c r="A50" s="91"/>
      <c r="B50" s="91"/>
      <c r="C50" s="91"/>
      <c r="D50" s="91"/>
      <c r="E50" s="91"/>
      <c r="F50" s="91"/>
    </row>
    <row r="51" spans="1:6" ht="15.75">
      <c r="A51" s="91"/>
      <c r="B51" s="91"/>
      <c r="C51" s="91"/>
      <c r="D51" s="91"/>
      <c r="E51" s="91"/>
      <c r="F51" s="91"/>
    </row>
    <row r="52" spans="1:6" ht="15.75">
      <c r="A52" s="91"/>
      <c r="B52" s="91"/>
      <c r="C52" s="91"/>
      <c r="D52" s="91"/>
      <c r="E52" s="91"/>
      <c r="F52" s="91"/>
    </row>
    <row r="53" spans="1:6" ht="15.75">
      <c r="A53" s="91"/>
      <c r="B53" s="91"/>
      <c r="C53" s="91"/>
      <c r="D53" s="91"/>
      <c r="E53" s="91"/>
      <c r="F53" s="91"/>
    </row>
    <row r="54" spans="1:6" ht="15.75">
      <c r="A54" s="91"/>
      <c r="B54" s="91"/>
      <c r="C54" s="91"/>
      <c r="D54" s="91"/>
      <c r="E54" s="91"/>
      <c r="F54" s="91"/>
    </row>
    <row r="55" spans="1:6" ht="15.75">
      <c r="A55" s="91"/>
      <c r="B55" s="91"/>
      <c r="C55" s="91"/>
      <c r="D55" s="91"/>
      <c r="E55" s="91"/>
      <c r="F55" s="91"/>
    </row>
    <row r="56" spans="1:6" ht="15.75">
      <c r="A56" s="91"/>
      <c r="B56" s="91"/>
      <c r="C56" s="91"/>
      <c r="D56" s="91"/>
      <c r="E56" s="91"/>
      <c r="F56" s="91"/>
    </row>
    <row r="57" spans="1:6" ht="15.75">
      <c r="A57" s="91"/>
      <c r="B57" s="91"/>
      <c r="C57" s="91"/>
      <c r="D57" s="91"/>
      <c r="E57" s="91"/>
      <c r="F57" s="91"/>
    </row>
    <row r="58" spans="1:6" ht="15.75">
      <c r="A58" s="91"/>
      <c r="B58" s="91"/>
      <c r="C58" s="91"/>
      <c r="D58" s="91"/>
      <c r="E58" s="91"/>
      <c r="F58" s="91"/>
    </row>
    <row r="59" spans="1:6" ht="15.75">
      <c r="A59" s="91"/>
      <c r="B59" s="91"/>
      <c r="C59" s="91"/>
      <c r="D59" s="91"/>
      <c r="E59" s="91"/>
      <c r="F59" s="91"/>
    </row>
    <row r="60" spans="1:6" ht="15.75">
      <c r="A60" s="91"/>
      <c r="B60" s="91"/>
      <c r="C60" s="91"/>
      <c r="D60" s="91"/>
      <c r="E60" s="91"/>
      <c r="F60" s="91"/>
    </row>
    <row r="61" spans="1:6" ht="15.75">
      <c r="A61" s="91"/>
      <c r="B61" s="91"/>
      <c r="C61" s="91"/>
      <c r="D61" s="91"/>
      <c r="E61" s="91"/>
      <c r="F61" s="91"/>
    </row>
    <row r="62" spans="1:6" ht="15.75">
      <c r="A62" s="91"/>
      <c r="B62" s="91"/>
      <c r="C62" s="91"/>
      <c r="D62" s="91"/>
      <c r="E62" s="91"/>
      <c r="F62" s="91"/>
    </row>
    <row r="63" spans="1:6" ht="15.75">
      <c r="A63" s="91"/>
      <c r="B63" s="91"/>
      <c r="C63" s="91"/>
      <c r="D63" s="91"/>
      <c r="E63" s="91"/>
      <c r="F63" s="91"/>
    </row>
    <row r="64" spans="1:6" ht="15.75">
      <c r="A64" s="91"/>
      <c r="B64" s="91"/>
      <c r="C64" s="91"/>
      <c r="D64" s="91"/>
      <c r="E64" s="91"/>
      <c r="F64" s="91"/>
    </row>
  </sheetData>
  <sheetProtection/>
  <mergeCells count="3">
    <mergeCell ref="A2:F2"/>
    <mergeCell ref="A9:F9"/>
    <mergeCell ref="A17:F17"/>
  </mergeCells>
  <printOptions/>
  <pageMargins left="0.75" right="0.75" top="1" bottom="1" header="0" footer="0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upm</cp:lastModifiedBy>
  <cp:lastPrinted>2009-06-18T09:45:15Z</cp:lastPrinted>
  <dcterms:created xsi:type="dcterms:W3CDTF">2004-10-13T09:07:46Z</dcterms:created>
  <dcterms:modified xsi:type="dcterms:W3CDTF">2018-01-17T10:21:15Z</dcterms:modified>
  <cp:category/>
  <cp:version/>
  <cp:contentType/>
  <cp:contentStatus/>
</cp:coreProperties>
</file>