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15" tabRatio="366" activeTab="0"/>
  </bookViews>
  <sheets>
    <sheet name="CUADRO 1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<sst xmlns="http://schemas.openxmlformats.org/spreadsheetml/2006/main" count="50" uniqueCount="43">
  <si>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Previsiones Iniciales</t>
  </si>
  <si>
    <t>Modif. Previs. Aumento</t>
  </si>
  <si>
    <t>Previsiones Definitivas</t>
  </si>
  <si>
    <t>Derechos Recon. Netos</t>
  </si>
  <si>
    <t>(1)</t>
  </si>
  <si>
    <t>(2)</t>
  </si>
  <si>
    <t>(3)</t>
  </si>
  <si>
    <t>(4)</t>
  </si>
  <si>
    <t>%(5)</t>
  </si>
  <si>
    <t>Grado de Ejecución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</si>
  <si>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</si>
  <si>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</si>
  <si>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</si>
  <si>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</si>
  <si>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</si>
  <si>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</si>
  <si>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</si>
  <si>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</si>
  <si>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</si>
  <si>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</si>
  <si>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</si>
  <si>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</si>
  <si>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</si>
  <si>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>Gráfico 1</t>
  </si>
  <si>
    <t>Cuadro 1. Liquidación del Presupuesto de Ingresos de la UPM por capítulos. Año 2015</t>
  </si>
  <si>
    <t xml:space="preserve">111.534.456,48 </t>
  </si>
  <si>
    <t xml:space="preserve">0,00 </t>
  </si>
  <si>
    <t xml:space="preserve">87.345.039,62 </t>
  </si>
  <si>
    <t xml:space="preserve">175.935.744,38 </t>
  </si>
  <si>
    <t xml:space="preserve">33.166,00 </t>
  </si>
  <si>
    <t xml:space="preserve">175.968.910,38 </t>
  </si>
  <si>
    <t xml:space="preserve">192.958.047,52 </t>
  </si>
  <si>
    <t xml:space="preserve">2.818.424,17 </t>
  </si>
  <si>
    <t xml:space="preserve">1.419.967,74 </t>
  </si>
  <si>
    <t xml:space="preserve">10.000,00 </t>
  </si>
  <si>
    <t xml:space="preserve">220.000,00 </t>
  </si>
  <si>
    <t xml:space="preserve">45.610.700,00 </t>
  </si>
  <si>
    <t xml:space="preserve">34.170.498,69 </t>
  </si>
  <si>
    <t xml:space="preserve">6.131.174,88 </t>
  </si>
  <si>
    <t xml:space="preserve">1.944.273,75 </t>
  </si>
  <si>
    <t xml:space="preserve">8.075.448,63 </t>
  </si>
  <si>
    <t xml:space="preserve">85.117,42 </t>
  </si>
  <si>
    <t xml:space="preserve">-3.567.993,76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</si>
</sst>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0" fontId="3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27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49" fontId="27" fillId="10" borderId="11" xfId="0" applyNumberFormat="1" applyFont="1" applyFill="1" applyBorder="1" applyAlignment="1">
      <alignment horizontal="center" vertical="center" wrapText="1"/>
    </xf>
    <xf numFmtId="49" fontId="24" fillId="10" borderId="11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4" fontId="6" fillId="34" borderId="12" xfId="0" applyNumberFormat="1" applyFont="1" applyFill="1" applyBorder="1" applyAlignment="1">
      <alignment horizontal="right" vertical="center"/>
    </xf>
    <xf numFmtId="4" fontId="28" fillId="33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4" fontId="24" fillId="34" borderId="12" xfId="0" applyNumberFormat="1" applyFont="1" applyFill="1" applyBorder="1" applyAlignment="1">
      <alignment horizontal="right" vertical="center"/>
    </xf>
    <xf numFmtId="4" fontId="27" fillId="33" borderId="12" xfId="0" applyNumberFormat="1" applyFont="1" applyFill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right" vertical="center"/>
    </xf>
    <xf numFmtId="0" fontId="24" fillId="10" borderId="12" xfId="0" applyFont="1" applyFill="1" applyBorder="1" applyAlignment="1">
      <alignment vertical="center"/>
    </xf>
    <xf numFmtId="4" fontId="24" fillId="10" borderId="12" xfId="0" applyNumberFormat="1" applyFont="1" applyFill="1" applyBorder="1" applyAlignment="1">
      <alignment horizontal="right" vertical="center"/>
    </xf>
    <xf numFmtId="4" fontId="27" fillId="10" borderId="12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-0.00275"/>
          <c:w val="0.91575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tx>
            <c:v>Previsiones Iniciales</c:v>
          </c:tx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1'!$B$8,'CUADRO 1'!$B$11,'CUADRO 1'!$B$15)</c:f>
              <c:numCache/>
            </c:numRef>
          </c:val>
        </c:ser>
        <c:ser>
          <c:idx val="1"/>
          <c:order val="1"/>
          <c:tx>
            <c:v>Previsiones Definitivas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1'!$D$8,'CUADRO 1'!$D$11,'CUADRO 1'!$D$15)</c:f>
              <c:numCache/>
            </c:numRef>
          </c:val>
        </c:ser>
        <c:ser>
          <c:idx val="2"/>
          <c:order val="2"/>
          <c:tx>
            <c:v>Derechos Reconocidos Netos</c:v>
          </c:tx>
          <c:spPr>
            <a:gradFill rotWithShape="1">
              <a:gsLst>
                <a:gs pos="0">
                  <a:srgbClr val="93A37A"/>
                </a:gs>
                <a:gs pos="80000">
                  <a:srgbClr val="C1D5A1"/>
                </a:gs>
                <a:gs pos="100000">
                  <a:srgbClr val="C2D7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('CUADRO 1'!$A$8,'CUADRO 1'!$A$11,'CUADRO 1'!$A$15)</c:f>
              <c:strCache/>
            </c:strRef>
          </c:cat>
          <c:val>
            <c:numRef>
              <c:f>('CUADRO 1'!$E$8,'CUADRO 1'!$E$11,'CUADRO 1'!$E$15)</c:f>
              <c:numCache/>
            </c:numRef>
          </c:val>
        </c:ser>
        <c:axId val="17462902"/>
        <c:axId val="22948391"/>
      </c:barChart>
      <c:catAx>
        <c:axId val="1746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948391"/>
        <c:crosses val="autoZero"/>
        <c:auto val="1"/>
        <c:lblOffset val="100"/>
        <c:tickLblSkip val="1"/>
        <c:noMultiLvlLbl val="0"/>
      </c:catAx>
      <c:valAx>
        <c:axId val="229483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2902"/>
        <c:crossesAt val="1"/>
        <c:crossBetween val="between"/>
        <c:dispUnits/>
        <c:majorUnit val="5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75"/>
          <c:y val="0.91575"/>
          <c:w val="0.841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0.81125</cdr:y>
    </cdr:from>
    <cdr:to>
      <cdr:x>0.606</cdr:x>
      <cdr:y>0.85825</cdr:y>
    </cdr:to>
    <cdr:sp>
      <cdr:nvSpPr>
        <cdr:cNvPr id="1" name="3 CuadroTexto"/>
        <cdr:cNvSpPr txBox="1">
          <a:spLocks noChangeArrowheads="1"/>
        </cdr:cNvSpPr>
      </cdr:nvSpPr>
      <cdr:spPr>
        <a:xfrm>
          <a:off x="2771775" y="3000375"/>
          <a:ext cx="809625" cy="17145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75,38%</a:t>
          </a:r>
        </a:p>
      </cdr:txBody>
    </cdr:sp>
  </cdr:relSizeAnchor>
  <cdr:relSizeAnchor xmlns:cdr="http://schemas.openxmlformats.org/drawingml/2006/chartDrawing">
    <cdr:from>
      <cdr:x>0.71875</cdr:x>
      <cdr:y>0.8</cdr:y>
    </cdr:from>
    <cdr:to>
      <cdr:x>0.845</cdr:x>
      <cdr:y>0.85025</cdr:y>
    </cdr:to>
    <cdr:sp>
      <cdr:nvSpPr>
        <cdr:cNvPr id="2" name="11 CuadroTexto"/>
        <cdr:cNvSpPr txBox="1">
          <a:spLocks noChangeArrowheads="1"/>
        </cdr:cNvSpPr>
      </cdr:nvSpPr>
      <cdr:spPr>
        <a:xfrm>
          <a:off x="4248150" y="2962275"/>
          <a:ext cx="742950" cy="1905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-43,13%</a:t>
          </a:r>
        </a:p>
      </cdr:txBody>
    </cdr:sp>
  </cdr:relSizeAnchor>
  <cdr:relSizeAnchor xmlns:cdr="http://schemas.openxmlformats.org/drawingml/2006/chartDrawing">
    <cdr:from>
      <cdr:x>0.2375</cdr:x>
      <cdr:y>0.80325</cdr:y>
    </cdr:from>
    <cdr:to>
      <cdr:x>0.36475</cdr:x>
      <cdr:y>0.85325</cdr:y>
    </cdr:to>
    <cdr:sp>
      <cdr:nvSpPr>
        <cdr:cNvPr id="3" name="9 CuadroTexto"/>
        <cdr:cNvSpPr txBox="1">
          <a:spLocks noChangeArrowheads="1"/>
        </cdr:cNvSpPr>
      </cdr:nvSpPr>
      <cdr:spPr>
        <a:xfrm>
          <a:off x="1400175" y="2971800"/>
          <a:ext cx="752475" cy="180975"/>
        </a:xfrm>
        <a:prstGeom prst="rect">
          <a:avLst/>
        </a:prstGeom>
        <a:gradFill rotWithShape="1">
          <a:gsLst>
            <a:gs pos="0">
              <a:srgbClr val="92D050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97,04 %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20</xdr:row>
      <xdr:rowOff>47625</xdr:rowOff>
    </xdr:from>
    <xdr:to>
      <xdr:col>5</xdr:col>
      <xdr:colOff>466725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657225" y="6286500"/>
        <a:ext cx="59150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38100</xdr:colOff>
      <xdr:row>33</xdr:row>
      <xdr:rowOff>19050</xdr:rowOff>
    </xdr:from>
    <xdr:ext cx="771525" cy="171450"/>
    <xdr:sp>
      <xdr:nvSpPr>
        <xdr:cNvPr id="2" name="AutoShape 85"/>
        <xdr:cNvSpPr>
          <a:spLocks noChangeAspect="1"/>
        </xdr:cNvSpPr>
      </xdr:nvSpPr>
      <xdr:spPr>
        <a:xfrm>
          <a:off x="2028825" y="836295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zoomScalePageLayoutView="0" workbookViewId="0" topLeftCell="A1">
      <selection activeCell="B7" sqref="B7"/>
    </sheetView>
  </sheetViews>
  <sheetFormatPr defaultColWidth="11.421875" defaultRowHeight="12.75"/>
  <cols>
    <col min="1" max="1" width="29.8515625" style="9" customWidth="1"/>
    <col min="2" max="5" width="15.421875" style="9" customWidth="1"/>
    <col min="6" max="6" width="12.140625" style="10" customWidth="1"/>
    <col min="7" max="16384" width="11.421875" style="9" customWidth="1"/>
  </cols>
  <sheetData>
    <row r="1" s="1" customFormat="1" ht="26.25" customHeight="1"/>
    <row r="2" spans="1:6" s="2" customFormat="1" ht="26.25" customHeight="1">
      <c r="A2" s="28" t="s">
        <v>24</v>
      </c>
      <c r="B2" s="29"/>
      <c r="C2" s="29"/>
      <c r="D2" s="29"/>
      <c r="E2" s="29"/>
      <c r="F2" s="29"/>
    </row>
    <row r="3" spans="1:6" s="3" customFormat="1" ht="26.25" customHeight="1">
      <c r="A3" s="13" t="s">
        <v>12</v>
      </c>
      <c r="B3" s="14" t="s">
        <v>0</v>
      </c>
      <c r="C3" s="14" t="s">
        <v>1</v>
      </c>
      <c r="D3" s="14" t="s">
        <v>2</v>
      </c>
      <c r="E3" s="14" t="s">
        <v>3</v>
      </c>
      <c r="F3" s="13" t="s">
        <v>9</v>
      </c>
    </row>
    <row r="4" spans="1:6" s="4" customFormat="1" ht="26.25" customHeight="1">
      <c r="A4" s="15"/>
      <c r="B4" s="16" t="s">
        <v>4</v>
      </c>
      <c r="C4" s="16" t="s">
        <v>5</v>
      </c>
      <c r="D4" s="16" t="s">
        <v>6</v>
      </c>
      <c r="E4" s="16" t="s">
        <v>7</v>
      </c>
      <c r="F4" s="15" t="s">
        <v>8</v>
      </c>
    </row>
    <row r="5" spans="1:6" s="5" customFormat="1" ht="30" customHeight="1">
      <c r="A5" s="17" t="s">
        <v>13</v>
      </c>
      <c r="B5" s="18" t="s">
        <v>25</v>
      </c>
      <c r="C5" s="18" t="s">
        <v>26</v>
      </c>
      <c r="D5" s="18" t="s">
        <v>25</v>
      </c>
      <c r="E5" s="18" t="s">
        <v>27</v>
      </c>
      <c r="F5" s="19">
        <f>E5/D5*100</f>
        <v>78.31215785380407</v>
      </c>
    </row>
    <row r="6" spans="1:6" s="5" customFormat="1" ht="26.25" customHeight="1">
      <c r="A6" s="20" t="s">
        <v>14</v>
      </c>
      <c r="B6" s="18" t="s">
        <v>28</v>
      </c>
      <c r="C6" s="18" t="s">
        <v>29</v>
      </c>
      <c r="D6" s="18" t="s">
        <v>30</v>
      </c>
      <c r="E6" s="18" t="s">
        <v>31</v>
      </c>
      <c r="F6" s="19">
        <f>E6/D6*100</f>
        <v>109.6546242761363</v>
      </c>
    </row>
    <row r="7" spans="1:6" s="5" customFormat="1" ht="26.25" customHeight="1">
      <c r="A7" s="20" t="s">
        <v>15</v>
      </c>
      <c r="B7" s="18" t="s">
        <v>32</v>
      </c>
      <c r="C7" s="18" t="s">
        <v>26</v>
      </c>
      <c r="D7" s="18" t="s">
        <v>32</v>
      </c>
      <c r="E7" s="18" t="s">
        <v>33</v>
      </c>
      <c r="F7" s="19">
        <f>E7/D7*100</f>
        <v>50.38161945652063</v>
      </c>
    </row>
    <row r="8" spans="1:6" s="6" customFormat="1" ht="26.25" customHeight="1">
      <c r="A8" s="21" t="s">
        <v>19</v>
      </c>
      <c r="B8" s="22">
        <f>B5+B6+B7</f>
        <v>290288625.03000003</v>
      </c>
      <c r="C8" s="22">
        <f>C5+C6+C7</f>
        <v>33166</v>
      </c>
      <c r="D8" s="22">
        <f>SUM(B8:C8)</f>
        <v>290321791.03000003</v>
      </c>
      <c r="E8" s="22">
        <f>E5+E6+E7</f>
        <v>281723054.88</v>
      </c>
      <c r="F8" s="23">
        <f>E8/D8*100</f>
        <v>97.03820504844175</v>
      </c>
    </row>
    <row r="9" spans="1:6" s="5" customFormat="1" ht="26.25" customHeight="1">
      <c r="A9" s="20" t="s">
        <v>18</v>
      </c>
      <c r="B9" s="18" t="s">
        <v>34</v>
      </c>
      <c r="C9" s="18" t="s">
        <v>26</v>
      </c>
      <c r="D9" s="18" t="s">
        <v>34</v>
      </c>
      <c r="E9" s="18" t="s">
        <v>35</v>
      </c>
      <c r="F9" s="19">
        <f>E9/D9*100</f>
        <v>2200</v>
      </c>
    </row>
    <row r="10" spans="1:6" s="5" customFormat="1" ht="26.25" customHeight="1">
      <c r="A10" s="20" t="s">
        <v>10</v>
      </c>
      <c r="B10" s="18" t="s">
        <v>36</v>
      </c>
      <c r="C10" s="24" t="s">
        <v>26</v>
      </c>
      <c r="D10" s="18" t="s">
        <v>36</v>
      </c>
      <c r="E10" s="18" t="s">
        <v>37</v>
      </c>
      <c r="F10" s="19">
        <f aca="true" t="shared" si="0" ref="F10:F16">E10/D10*100</f>
        <v>74.91772476633773</v>
      </c>
    </row>
    <row r="11" spans="1:6" s="6" customFormat="1" ht="26.25" customHeight="1">
      <c r="A11" s="21" t="s">
        <v>20</v>
      </c>
      <c r="B11" s="22">
        <f>B9+B10</f>
        <v>45620700</v>
      </c>
      <c r="C11" s="22">
        <f>C9+C10</f>
        <v>0</v>
      </c>
      <c r="D11" s="22">
        <f>SUM(B11:C11)</f>
        <v>45620700</v>
      </c>
      <c r="E11" s="22">
        <f>E9+E10</f>
        <v>34390498.69</v>
      </c>
      <c r="F11" s="23">
        <f t="shared" si="0"/>
        <v>75.38354012542553</v>
      </c>
    </row>
    <row r="12" spans="1:6" s="6" customFormat="1" ht="26.25" customHeight="1">
      <c r="A12" s="21" t="s">
        <v>21</v>
      </c>
      <c r="B12" s="22">
        <f>B8+B11</f>
        <v>335909325.03000003</v>
      </c>
      <c r="C12" s="22">
        <f>C8+C11</f>
        <v>33166</v>
      </c>
      <c r="D12" s="22">
        <f>SUM(B12:C12)</f>
        <v>335942491.03000003</v>
      </c>
      <c r="E12" s="22">
        <f>E8+E11</f>
        <v>316113553.57</v>
      </c>
      <c r="F12" s="23">
        <f t="shared" si="0"/>
        <v>94.09752026330325</v>
      </c>
    </row>
    <row r="13" spans="1:6" s="5" customFormat="1" ht="26.25" customHeight="1">
      <c r="A13" s="20" t="s">
        <v>16</v>
      </c>
      <c r="B13" s="18" t="s">
        <v>38</v>
      </c>
      <c r="C13" s="18" t="s">
        <v>39</v>
      </c>
      <c r="D13" s="18" t="s">
        <v>40</v>
      </c>
      <c r="E13" s="18" t="s">
        <v>41</v>
      </c>
      <c r="F13" s="19">
        <f>E13/D13*100</f>
        <v>1.0540271370656964</v>
      </c>
    </row>
    <row r="14" spans="1:6" s="5" customFormat="1" ht="26.25" customHeight="1">
      <c r="A14" s="20" t="s">
        <v>17</v>
      </c>
      <c r="B14" s="18">
        <v>0</v>
      </c>
      <c r="C14" s="18">
        <v>0</v>
      </c>
      <c r="D14" s="18">
        <f>SUM(B14:C14)</f>
        <v>0</v>
      </c>
      <c r="E14" s="18" t="s">
        <v>42</v>
      </c>
      <c r="F14" s="19"/>
    </row>
    <row r="15" spans="1:6" s="6" customFormat="1" ht="26.25" customHeight="1">
      <c r="A15" s="21" t="s">
        <v>22</v>
      </c>
      <c r="B15" s="22">
        <f>SUM(B13+B14)</f>
        <v>6131174.88</v>
      </c>
      <c r="C15" s="22">
        <f>SUM(C13+C14)</f>
        <v>1944273.75</v>
      </c>
      <c r="D15" s="22">
        <f>SUM(D13+D14)</f>
        <v>8075448.63</v>
      </c>
      <c r="E15" s="22">
        <f>SUM(E13+E14)</f>
        <v>-3482876.34</v>
      </c>
      <c r="F15" s="23">
        <f>E15/D15*100</f>
        <v>-43.129199374276745</v>
      </c>
    </row>
    <row r="16" spans="1:6" s="6" customFormat="1" ht="26.25" customHeight="1">
      <c r="A16" s="25" t="s">
        <v>11</v>
      </c>
      <c r="B16" s="26">
        <f>B12+B15</f>
        <v>342040499.91</v>
      </c>
      <c r="C16" s="26">
        <f>C12+C15</f>
        <v>1977439.75</v>
      </c>
      <c r="D16" s="26">
        <f>SUM(B16:C16)</f>
        <v>344017939.66</v>
      </c>
      <c r="E16" s="26">
        <f>E12+E15</f>
        <v>312630677.23</v>
      </c>
      <c r="F16" s="27">
        <f t="shared" si="0"/>
        <v>90.87627160925949</v>
      </c>
    </row>
    <row r="17" s="7" customFormat="1" ht="26.25" customHeight="1">
      <c r="D17" s="8"/>
    </row>
    <row r="19" spans="2:4" ht="15.75">
      <c r="B19" s="30" t="s">
        <v>23</v>
      </c>
      <c r="C19" s="30"/>
      <c r="D19" s="30"/>
    </row>
    <row r="34" ht="12.75"/>
    <row r="35" ht="12.75"/>
    <row r="36" ht="12.75">
      <c r="H36" s="11"/>
    </row>
    <row r="38" ht="12.75">
      <c r="H38" s="12"/>
    </row>
  </sheetData>
  <sheetProtection/>
  <mergeCells count="2">
    <mergeCell ref="A2:F2"/>
    <mergeCell ref="B19:D19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89" r:id="rId2"/>
  <ignoredErrors>
    <ignoredError sqref="D8:E8 D11:E12 D16:E17 D14" formula="1"/>
    <ignoredError sqref="B4:G4 B5:E7 B9:E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Cristina Zayas</cp:lastModifiedBy>
  <cp:lastPrinted>2015-07-01T08:43:50Z</cp:lastPrinted>
  <dcterms:created xsi:type="dcterms:W3CDTF">2004-10-04T14:41:33Z</dcterms:created>
  <dcterms:modified xsi:type="dcterms:W3CDTF">2016-11-02T12:04:15Z</dcterms:modified>
  <cp:category/>
  <cp:version/>
  <cp:contentType/>
  <cp:contentStatus/>
</cp:coreProperties>
</file>