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4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<sst xmlns="http://schemas.openxmlformats.org/spreadsheetml/2006/main" count="41" uniqueCount="34">
  <si>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DEBE</t>
  </si>
  <si>
    <t>HABER</t>
  </si>
  <si>
    <t>d) Subvenciones de capital</t>
  </si>
  <si>
    <t>Concepto</t>
  </si>
  <si>
    <t>Ingresos de Gestión Ordinaria</t>
  </si>
  <si>
    <t>Trasferencias  y subvenciones</t>
  </si>
  <si>
    <t>Dotación amortización inmovilizado</t>
  </si>
  <si>
    <t>Total</t>
  </si>
  <si>
    <t>a)Transferencias corrientes</t>
  </si>
  <si>
    <t>b)Subvenciones corrientes</t>
  </si>
  <si>
    <t>Otros gastos de gestión</t>
  </si>
  <si>
    <t>Variación de provisiones de tráfico</t>
  </si>
  <si>
    <t>Gastos financieros y asimilables</t>
  </si>
  <si>
    <t>Transferencias y subvenciones</t>
  </si>
  <si>
    <t>Pérdidas y gastos extraordinarios</t>
  </si>
  <si>
    <t>Reintegros</t>
  </si>
  <si>
    <t>Ahorro</t>
  </si>
  <si>
    <t>Desahorro</t>
  </si>
  <si>
    <t xml:space="preserve">                    Cuadro 42. Cuenta de resultado económico-patrimonial U.P.M. </t>
  </si>
  <si>
    <t>c)Transferencias de capital</t>
  </si>
  <si>
    <t>EJ 2014</t>
  </si>
  <si>
    <t>Gastos de personal</t>
  </si>
  <si>
    <t>Variación  provis. inversiones financieras</t>
  </si>
  <si>
    <t>Ingresos financieros</t>
  </si>
  <si>
    <t>Beneficios e ingresos extraordinarios</t>
  </si>
  <si>
    <t>EXPLOTAC</t>
  </si>
  <si>
    <t>FINANCIEROS</t>
  </si>
  <si>
    <t>EXTRAORDINARIOS</t>
  </si>
  <si>
    <t>Provisiones, Pérdidas y gastos extraordinarios</t>
  </si>
  <si>
    <t>PARA CUADRO 43</t>
  </si>
  <si>
    <t>PARA CUADRO 44</t>
  </si>
  <si>
    <t>EJERCICIO 2015</t>
  </si>
  <si>
    <t>FECHA 31/12/2015</t>
  </si>
  <si>
    <t>EJ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</si>
</sst>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</numFmts>
  <fonts count="42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4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4" fontId="5" fillId="0" borderId="18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/>
    </xf>
    <xf numFmtId="4" fontId="5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11" borderId="0" xfId="0" applyFont="1" applyFill="1" applyAlignment="1">
      <alignment vertical="center"/>
    </xf>
    <xf numFmtId="0" fontId="6" fillId="11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6" fillId="6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4" fontId="7" fillId="6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8" fillId="7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6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4" fontId="6" fillId="7" borderId="10" xfId="0" applyNumberFormat="1" applyFont="1" applyFill="1" applyBorder="1" applyAlignment="1">
      <alignment horizontal="right" vertical="center" wrapText="1"/>
    </xf>
    <xf numFmtId="4" fontId="7" fillId="6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/>
    </xf>
    <xf numFmtId="4" fontId="7" fillId="7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11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zoomScalePageLayoutView="0" workbookViewId="0" topLeftCell="A1">
      <selection activeCell="B18" sqref="B18:B19"/>
    </sheetView>
  </sheetViews>
  <sheetFormatPr defaultColWidth="11.421875" defaultRowHeight="12.75"/>
  <cols>
    <col min="1" max="1" width="38.140625" style="3" customWidth="1"/>
    <col min="2" max="2" width="15.28125" style="4" customWidth="1"/>
    <col min="3" max="3" width="2.28125" style="4" customWidth="1"/>
    <col min="4" max="4" width="16.421875" style="4" customWidth="1"/>
    <col min="5" max="5" width="1.57421875" style="1" hidden="1" customWidth="1"/>
    <col min="6" max="6" width="34.140625" style="3" customWidth="1"/>
    <col min="7" max="7" width="15.57421875" style="4" customWidth="1"/>
    <col min="8" max="8" width="1.8515625" style="4" customWidth="1"/>
    <col min="9" max="9" width="16.28125" style="4" customWidth="1"/>
    <col min="10" max="10" width="11.421875" style="2" customWidth="1"/>
    <col min="11" max="11" width="15.00390625" style="2" customWidth="1"/>
    <col min="12" max="16384" width="11.421875" style="2" customWidth="1"/>
  </cols>
  <sheetData>
    <row r="1" spans="1:9" ht="18.75" customHeight="1">
      <c r="A1" s="64" t="s">
        <v>18</v>
      </c>
      <c r="B1" s="64"/>
      <c r="C1" s="64"/>
      <c r="D1" s="64"/>
      <c r="E1" s="64"/>
      <c r="F1" s="64"/>
      <c r="G1" s="64"/>
      <c r="H1" s="64"/>
      <c r="I1" s="64"/>
    </row>
    <row r="2" spans="1:9" s="31" customFormat="1" ht="18.75" customHeight="1">
      <c r="A2" s="65" t="s">
        <v>31</v>
      </c>
      <c r="B2" s="65"/>
      <c r="C2" s="65"/>
      <c r="D2" s="65"/>
      <c r="E2" s="65" t="s">
        <v>32</v>
      </c>
      <c r="F2" s="65"/>
      <c r="G2" s="65"/>
      <c r="H2" s="65"/>
      <c r="I2" s="65"/>
    </row>
    <row r="3" spans="1:10" s="31" customFormat="1" ht="25.5" customHeight="1">
      <c r="A3" s="32"/>
      <c r="B3" s="63" t="s">
        <v>0</v>
      </c>
      <c r="C3" s="63"/>
      <c r="D3" s="63"/>
      <c r="E3" s="33"/>
      <c r="F3" s="32"/>
      <c r="G3" s="63" t="s">
        <v>1</v>
      </c>
      <c r="H3" s="63"/>
      <c r="I3" s="63"/>
      <c r="J3" s="34"/>
    </row>
    <row r="4" spans="1:10" s="31" customFormat="1" ht="21" customHeight="1">
      <c r="A4" s="35" t="s">
        <v>3</v>
      </c>
      <c r="B4" s="36"/>
      <c r="C4" s="37"/>
      <c r="D4" s="36"/>
      <c r="E4" s="38"/>
      <c r="F4" s="35" t="s">
        <v>3</v>
      </c>
      <c r="G4" s="39"/>
      <c r="H4" s="37"/>
      <c r="I4" s="39"/>
      <c r="J4" s="40"/>
    </row>
    <row r="5" spans="1:10" s="31" customFormat="1" ht="15.75" customHeight="1">
      <c r="A5" s="41"/>
      <c r="B5" s="42" t="s">
        <v>33</v>
      </c>
      <c r="C5" s="43"/>
      <c r="D5" s="42" t="s">
        <v>20</v>
      </c>
      <c r="E5" s="38"/>
      <c r="F5" s="41"/>
      <c r="G5" s="44" t="s">
        <v>33</v>
      </c>
      <c r="H5" s="43"/>
      <c r="I5" s="44" t="s">
        <v>20</v>
      </c>
      <c r="J5" s="40"/>
    </row>
    <row r="6" spans="1:11" s="31" customFormat="1" ht="15">
      <c r="A6" s="41" t="s">
        <v>21</v>
      </c>
      <c r="B6" s="36">
        <v>208747774.27</v>
      </c>
      <c r="C6" s="37"/>
      <c r="D6" s="36">
        <v>204341775.39</v>
      </c>
      <c r="E6" s="38"/>
      <c r="F6" s="45" t="s">
        <v>4</v>
      </c>
      <c r="G6" s="46">
        <v>101984817.58</v>
      </c>
      <c r="H6" s="37"/>
      <c r="I6" s="39">
        <v>94518606.91999999</v>
      </c>
      <c r="J6" s="47"/>
      <c r="K6" s="40"/>
    </row>
    <row r="7" spans="1:10" s="31" customFormat="1" ht="15">
      <c r="A7" s="41" t="s">
        <v>6</v>
      </c>
      <c r="B7" s="36">
        <v>18993730.51</v>
      </c>
      <c r="C7" s="37"/>
      <c r="D7" s="36">
        <v>26899453.49</v>
      </c>
      <c r="E7" s="48"/>
      <c r="F7" s="41" t="s">
        <v>15</v>
      </c>
      <c r="G7" s="46">
        <v>372871.45</v>
      </c>
      <c r="H7" s="37"/>
      <c r="I7" s="39">
        <v>291507.17</v>
      </c>
      <c r="J7" s="47"/>
    </row>
    <row r="8" spans="1:10" s="31" customFormat="1" ht="15">
      <c r="A8" s="41" t="s">
        <v>11</v>
      </c>
      <c r="B8" s="36">
        <v>-12029424.33</v>
      </c>
      <c r="C8" s="37"/>
      <c r="D8" s="36">
        <v>14037128.77</v>
      </c>
      <c r="E8" s="38"/>
      <c r="F8" s="45" t="s">
        <v>5</v>
      </c>
      <c r="G8" s="46">
        <v>240869776.74</v>
      </c>
      <c r="H8" s="49"/>
      <c r="I8" s="39">
        <v>215539796.98</v>
      </c>
      <c r="J8" s="47"/>
    </row>
    <row r="9" spans="1:9" s="31" customFormat="1" ht="15">
      <c r="A9" s="41" t="s">
        <v>10</v>
      </c>
      <c r="B9" s="36">
        <v>101082977.13</v>
      </c>
      <c r="C9" s="37"/>
      <c r="D9" s="36">
        <v>97558096.74</v>
      </c>
      <c r="E9" s="38"/>
      <c r="F9" s="50" t="s">
        <v>8</v>
      </c>
      <c r="G9" s="46">
        <v>198957431.61</v>
      </c>
      <c r="H9" s="37"/>
      <c r="I9" s="39">
        <v>168417376.5</v>
      </c>
    </row>
    <row r="10" spans="1:9" s="31" customFormat="1" ht="15">
      <c r="A10" s="41" t="s">
        <v>13</v>
      </c>
      <c r="B10" s="36">
        <v>6876645.18</v>
      </c>
      <c r="C10" s="37"/>
      <c r="D10" s="36">
        <v>7445272.66</v>
      </c>
      <c r="E10" s="38"/>
      <c r="F10" s="50" t="s">
        <v>9</v>
      </c>
      <c r="G10" s="46">
        <v>4529964.94</v>
      </c>
      <c r="H10" s="37"/>
      <c r="I10" s="39">
        <v>5427352.41</v>
      </c>
    </row>
    <row r="11" spans="1:9" s="31" customFormat="1" ht="18" customHeight="1">
      <c r="A11" s="51" t="s">
        <v>22</v>
      </c>
      <c r="B11" s="36">
        <v>6231.61</v>
      </c>
      <c r="C11" s="52"/>
      <c r="D11" s="53">
        <v>-3222.94</v>
      </c>
      <c r="E11" s="38"/>
      <c r="F11" s="50" t="s">
        <v>19</v>
      </c>
      <c r="G11" s="46">
        <v>1549677.37</v>
      </c>
      <c r="H11" s="37"/>
      <c r="I11" s="39">
        <v>1404668.63</v>
      </c>
    </row>
    <row r="12" spans="1:9" s="31" customFormat="1" ht="15">
      <c r="A12" s="41" t="s">
        <v>12</v>
      </c>
      <c r="B12" s="36">
        <v>1467029.6</v>
      </c>
      <c r="C12" s="37"/>
      <c r="D12" s="36">
        <v>1233811.97</v>
      </c>
      <c r="E12" s="38"/>
      <c r="F12" s="50" t="s">
        <v>2</v>
      </c>
      <c r="G12" s="46">
        <v>35832702.82</v>
      </c>
      <c r="H12" s="37"/>
      <c r="I12" s="39">
        <v>40290399.44</v>
      </c>
    </row>
    <row r="13" spans="1:13" s="31" customFormat="1" ht="15">
      <c r="A13" s="41" t="s">
        <v>14</v>
      </c>
      <c r="B13" s="36">
        <v>2106712.68</v>
      </c>
      <c r="C13" s="37"/>
      <c r="D13" s="36">
        <v>15216853.94</v>
      </c>
      <c r="E13" s="38"/>
      <c r="F13" s="50" t="s">
        <v>23</v>
      </c>
      <c r="G13" s="46">
        <v>72038.01000000001</v>
      </c>
      <c r="H13" s="37"/>
      <c r="I13" s="39">
        <v>1832630.2</v>
      </c>
      <c r="J13" s="47"/>
      <c r="K13" s="54"/>
      <c r="L13" s="54"/>
      <c r="M13" s="40"/>
    </row>
    <row r="14" spans="1:13" s="31" customFormat="1" ht="17.25" customHeight="1">
      <c r="A14" s="51"/>
      <c r="B14" s="36"/>
      <c r="C14" s="52"/>
      <c r="D14" s="53"/>
      <c r="E14" s="38"/>
      <c r="F14" s="51" t="s">
        <v>24</v>
      </c>
      <c r="G14" s="46">
        <v>146582.17</v>
      </c>
      <c r="H14" s="52"/>
      <c r="I14" s="55">
        <v>2018994</v>
      </c>
      <c r="K14" s="54"/>
      <c r="L14" s="54"/>
      <c r="M14" s="40"/>
    </row>
    <row r="15" spans="1:13" s="31" customFormat="1" ht="22.5" customHeight="1">
      <c r="A15" s="35" t="s">
        <v>16</v>
      </c>
      <c r="B15" s="56">
        <v>16194409.3</v>
      </c>
      <c r="C15" s="49"/>
      <c r="D15" s="56">
        <v>0</v>
      </c>
      <c r="E15" s="48"/>
      <c r="F15" s="35" t="s">
        <v>17</v>
      </c>
      <c r="G15" s="57">
        <v>0</v>
      </c>
      <c r="H15" s="49"/>
      <c r="I15" s="58">
        <v>52527634.75</v>
      </c>
      <c r="J15" s="47"/>
      <c r="K15" s="54"/>
      <c r="L15" s="54"/>
      <c r="M15" s="40"/>
    </row>
    <row r="16" spans="1:13" s="31" customFormat="1" ht="22.5" customHeight="1">
      <c r="A16" s="59" t="s">
        <v>7</v>
      </c>
      <c r="B16" s="56">
        <f>SUM(B6:B15)</f>
        <v>343446085.95000005</v>
      </c>
      <c r="C16" s="60"/>
      <c r="D16" s="56">
        <f>SUM(D6:D15)</f>
        <v>366729170.02000004</v>
      </c>
      <c r="E16" s="61"/>
      <c r="F16" s="59" t="s">
        <v>7</v>
      </c>
      <c r="G16" s="58">
        <f>G6+G7+G8+G13+G14+G15</f>
        <v>343446085.95</v>
      </c>
      <c r="H16" s="62"/>
      <c r="I16" s="58">
        <f>I6+I7+I8+I13+I14+I15</f>
        <v>366729170.02</v>
      </c>
      <c r="J16" s="47"/>
      <c r="K16" s="40"/>
      <c r="M16" s="40"/>
    </row>
    <row r="17" spans="7:8" ht="15.75">
      <c r="G17" s="8"/>
      <c r="H17" s="8"/>
    </row>
    <row r="18" spans="2:8" ht="15.75">
      <c r="B18" s="7"/>
      <c r="G18" s="8"/>
      <c r="H18" s="8"/>
    </row>
    <row r="19" spans="7:8" ht="15.75">
      <c r="G19" s="8"/>
      <c r="H19" s="8"/>
    </row>
    <row r="20" spans="2:10" ht="15.75">
      <c r="B20" s="7"/>
      <c r="C20" s="7"/>
      <c r="D20" s="7"/>
      <c r="J20" s="6"/>
    </row>
    <row r="21" spans="7:10" ht="15.75">
      <c r="G21" s="7"/>
      <c r="H21" s="7"/>
      <c r="I21" s="7"/>
      <c r="J21" s="4"/>
    </row>
    <row r="22" spans="1:8" ht="15.75">
      <c r="A22" s="3" t="s">
        <v>29</v>
      </c>
      <c r="B22" s="7"/>
      <c r="C22" s="7"/>
      <c r="G22" s="7"/>
      <c r="H22" s="7"/>
    </row>
    <row r="23" spans="1:11" ht="15.75">
      <c r="A23" s="9" t="s">
        <v>25</v>
      </c>
      <c r="B23" s="10">
        <f>B6+B7+B8+B9+B10</f>
        <v>323671702.76</v>
      </c>
      <c r="C23" s="10"/>
      <c r="D23" s="10">
        <f>D6+D7+D8+D9+D10</f>
        <v>350281727.05</v>
      </c>
      <c r="E23" s="11"/>
      <c r="F23" s="12" t="s">
        <v>25</v>
      </c>
      <c r="G23" s="13">
        <f>G6+G7+G8</f>
        <v>343227465.77</v>
      </c>
      <c r="H23" s="12"/>
      <c r="I23" s="14">
        <f>I6+I7+I8</f>
        <v>310349911.07</v>
      </c>
      <c r="K23" s="6">
        <f>B23-G23</f>
        <v>-19555763.00999999</v>
      </c>
    </row>
    <row r="24" spans="1:11" ht="15.75">
      <c r="A24" s="15" t="s">
        <v>26</v>
      </c>
      <c r="B24" s="16">
        <f>B12+B11</f>
        <v>1473261.2100000002</v>
      </c>
      <c r="C24" s="16"/>
      <c r="D24" s="16">
        <f>D12+D11</f>
        <v>1230589.03</v>
      </c>
      <c r="E24" s="17"/>
      <c r="F24" s="18" t="s">
        <v>26</v>
      </c>
      <c r="G24" s="16">
        <f>G13</f>
        <v>72038.01000000001</v>
      </c>
      <c r="H24" s="19"/>
      <c r="I24" s="20">
        <f>I13</f>
        <v>1832630.2</v>
      </c>
      <c r="K24" s="6">
        <f>B24-G24</f>
        <v>1401223.2000000002</v>
      </c>
    </row>
    <row r="25" spans="1:11" ht="15.75">
      <c r="A25" s="15" t="s">
        <v>27</v>
      </c>
      <c r="B25" s="16">
        <f>B13</f>
        <v>2106712.68</v>
      </c>
      <c r="C25" s="16"/>
      <c r="D25" s="16">
        <f>D13</f>
        <v>15216853.94</v>
      </c>
      <c r="E25" s="17"/>
      <c r="F25" s="18" t="s">
        <v>27</v>
      </c>
      <c r="G25" s="16">
        <f>G14</f>
        <v>146582.17</v>
      </c>
      <c r="H25" s="19"/>
      <c r="I25" s="20">
        <f>I14</f>
        <v>2018994</v>
      </c>
      <c r="K25" s="6">
        <f>B25-G25</f>
        <v>1960130.5100000002</v>
      </c>
    </row>
    <row r="26" spans="1:9" ht="15.75">
      <c r="A26" s="21"/>
      <c r="B26" s="19"/>
      <c r="C26" s="19"/>
      <c r="D26" s="19"/>
      <c r="E26" s="17"/>
      <c r="F26" s="22"/>
      <c r="G26" s="19"/>
      <c r="H26" s="19"/>
      <c r="I26" s="23"/>
    </row>
    <row r="27" spans="1:9" ht="12.75" customHeight="1">
      <c r="A27" s="24"/>
      <c r="B27" s="25">
        <f>SUM(B23:B26)</f>
        <v>327251676.65</v>
      </c>
      <c r="C27" s="25"/>
      <c r="D27" s="25">
        <f>SUM(D23:D26)</f>
        <v>366729170.02</v>
      </c>
      <c r="E27" s="26"/>
      <c r="F27" s="27"/>
      <c r="G27" s="25">
        <f>SUM(G23:G26)</f>
        <v>343446085.95</v>
      </c>
      <c r="H27" s="25"/>
      <c r="I27" s="28">
        <f>SUM(I23:I26)</f>
        <v>314201535.27</v>
      </c>
    </row>
    <row r="29" ht="15.75">
      <c r="J29" s="4"/>
    </row>
    <row r="31" ht="15.75">
      <c r="A31" s="3" t="s">
        <v>30</v>
      </c>
    </row>
    <row r="32" spans="1:4" ht="15.75">
      <c r="A32" s="29" t="s">
        <v>28</v>
      </c>
      <c r="B32" s="5">
        <f>B8+B11+B13</f>
        <v>-9916480.040000001</v>
      </c>
      <c r="C32" s="5"/>
      <c r="D32" s="30">
        <f>D8+D11+D13</f>
        <v>29250759.77</v>
      </c>
    </row>
    <row r="34" ht="15.75">
      <c r="G34" s="13"/>
    </row>
  </sheetData>
  <sheetProtection/>
  <mergeCells count="5">
    <mergeCell ref="B3:D3"/>
    <mergeCell ref="G3:I3"/>
    <mergeCell ref="A1:I1"/>
    <mergeCell ref="A2:D2"/>
    <mergeCell ref="E2:I2"/>
  </mergeCells>
  <printOptions horizontalCentered="1"/>
  <pageMargins left="0.15748031496062992" right="0.15748031496062992" top="0.15748031496062992" bottom="0.15748031496062992" header="0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2011-11-10T11:48:54Z</cp:lastPrinted>
  <dcterms:created xsi:type="dcterms:W3CDTF">2005-07-05T12:43:39Z</dcterms:created>
  <dcterms:modified xsi:type="dcterms:W3CDTF">2016-08-03T10:41:34Z</dcterms:modified>
  <cp:category/>
  <cp:version/>
  <cp:contentType/>
  <cp:contentStatus/>
</cp:coreProperties>
</file>