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updateLinks="never"/>
  <xr:revisionPtr revIDLastSave="0" documentId="8_{44448145-C483-4E27-ADE0-9FBFCC00DE47}" xr6:coauthVersionLast="47" xr6:coauthVersionMax="47" xr10:uidLastSave="{00000000-0000-0000-0000-000000000000}"/>
  <bookViews>
    <workbookView xWindow="-120" yWindow="-120" windowWidth="29040" windowHeight="15720" activeTab="2"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4" l="1"/>
  <c r="H5" i="84"/>
  <c r="G5" i="84"/>
  <c r="E5" i="84"/>
  <c r="C5" i="84"/>
  <c r="M12" i="99" l="1"/>
  <c r="U12" i="99" s="1"/>
  <c r="M11" i="99"/>
  <c r="U11" i="99" s="1"/>
  <c r="L12" i="99"/>
  <c r="T12" i="99" s="1"/>
  <c r="L11" i="99"/>
  <c r="T11" i="99" s="1"/>
  <c r="E12" i="99"/>
  <c r="E11" i="99"/>
  <c r="M12" i="90"/>
  <c r="U12" i="90" s="1"/>
  <c r="M11" i="90"/>
  <c r="U11" i="90" s="1"/>
  <c r="L12" i="90"/>
  <c r="L11" i="90"/>
  <c r="E12" i="90"/>
  <c r="E11" i="90"/>
  <c r="U11" i="82"/>
  <c r="M11" i="82"/>
  <c r="L11" i="82"/>
  <c r="T11" i="82" s="1"/>
  <c r="V11" i="82" s="1"/>
  <c r="E11" i="82"/>
  <c r="I5" i="101"/>
  <c r="H5" i="101"/>
  <c r="G5" i="101"/>
  <c r="E5" i="101"/>
  <c r="C5" i="101"/>
  <c r="M11" i="101"/>
  <c r="U11" i="101" s="1"/>
  <c r="L11" i="101"/>
  <c r="T11" i="101" s="1"/>
  <c r="E11" i="101"/>
  <c r="M10" i="101"/>
  <c r="U10" i="101" s="1"/>
  <c r="L10" i="101"/>
  <c r="E10" i="101"/>
  <c r="E12" i="101" s="1"/>
  <c r="N11" i="82" l="1"/>
  <c r="V12" i="99"/>
  <c r="N12" i="99"/>
  <c r="V11" i="99"/>
  <c r="N11" i="99"/>
  <c r="N12" i="90"/>
  <c r="T12" i="90"/>
  <c r="V12" i="90" s="1"/>
  <c r="N11" i="90"/>
  <c r="T11" i="90"/>
  <c r="V11" i="90" s="1"/>
  <c r="N10" i="101"/>
  <c r="N12" i="101" s="1"/>
  <c r="F14" i="32" s="1"/>
  <c r="V11" i="101"/>
  <c r="T10" i="101"/>
  <c r="V10" i="101" s="1"/>
  <c r="N11" i="101"/>
  <c r="U12" i="76"/>
  <c r="M12" i="76"/>
  <c r="L12" i="76"/>
  <c r="N12" i="76" s="1"/>
  <c r="E12" i="76"/>
  <c r="T12" i="76" l="1"/>
  <c r="V12" i="76" s="1"/>
  <c r="V12" i="101"/>
  <c r="G14" i="32" s="1"/>
  <c r="E19" i="75"/>
  <c r="I5" i="100" l="1"/>
  <c r="H5" i="100"/>
  <c r="G5" i="100"/>
  <c r="E5" i="100"/>
  <c r="C5" i="100"/>
  <c r="M11" i="100"/>
  <c r="U11" i="100" s="1"/>
  <c r="L11" i="100"/>
  <c r="T11" i="100" s="1"/>
  <c r="V11" i="100" s="1"/>
  <c r="E11" i="100"/>
  <c r="M10" i="100"/>
  <c r="U10" i="100" s="1"/>
  <c r="L10" i="100"/>
  <c r="T10" i="100" s="1"/>
  <c r="V10" i="100" s="1"/>
  <c r="E10" i="100"/>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E13" i="97"/>
  <c r="M12" i="97"/>
  <c r="U12" i="97" s="1"/>
  <c r="L12" i="97"/>
  <c r="T12" i="97" s="1"/>
  <c r="V12" i="97" s="1"/>
  <c r="E12" i="97"/>
  <c r="M11" i="97"/>
  <c r="U11" i="97" s="1"/>
  <c r="L11" i="97"/>
  <c r="N11" i="97" s="1"/>
  <c r="E11" i="97"/>
  <c r="M10" i="97"/>
  <c r="U10" i="97" s="1"/>
  <c r="L10" i="97"/>
  <c r="T10" i="97" s="1"/>
  <c r="E10" i="97"/>
  <c r="I5" i="96"/>
  <c r="H5" i="96"/>
  <c r="G5" i="96"/>
  <c r="E5" i="96"/>
  <c r="C5" i="96"/>
  <c r="M15" i="96"/>
  <c r="U15" i="96" s="1"/>
  <c r="L15" i="96"/>
  <c r="T15" i="96" s="1"/>
  <c r="V15" i="96" s="1"/>
  <c r="E15" i="96"/>
  <c r="M14" i="96"/>
  <c r="U14" i="96" s="1"/>
  <c r="L14" i="96"/>
  <c r="E14" i="96"/>
  <c r="M13" i="96"/>
  <c r="U13" i="96" s="1"/>
  <c r="L13" i="96"/>
  <c r="N13" i="96" s="1"/>
  <c r="E13" i="96"/>
  <c r="M12" i="96"/>
  <c r="U12" i="96" s="1"/>
  <c r="L12" i="96"/>
  <c r="N12" i="96" s="1"/>
  <c r="E12" i="96"/>
  <c r="M11" i="96"/>
  <c r="U11" i="96" s="1"/>
  <c r="L11" i="96"/>
  <c r="T11" i="96" s="1"/>
  <c r="E11" i="96"/>
  <c r="M10" i="96"/>
  <c r="U10" i="96" s="1"/>
  <c r="L10" i="96"/>
  <c r="E10" i="96"/>
  <c r="I5" i="95"/>
  <c r="H5" i="95"/>
  <c r="G5" i="95"/>
  <c r="E5" i="95"/>
  <c r="C5" i="95"/>
  <c r="M15" i="95"/>
  <c r="U15" i="95" s="1"/>
  <c r="L15" i="95"/>
  <c r="T15" i="95" s="1"/>
  <c r="E15" i="95"/>
  <c r="M14" i="95"/>
  <c r="U14" i="95" s="1"/>
  <c r="L14" i="95"/>
  <c r="T14" i="95" s="1"/>
  <c r="E14" i="95"/>
  <c r="M13" i="95"/>
  <c r="U13" i="95" s="1"/>
  <c r="L13" i="95"/>
  <c r="N13" i="95" s="1"/>
  <c r="E13" i="95"/>
  <c r="M12" i="95"/>
  <c r="U12" i="95" s="1"/>
  <c r="L12" i="95"/>
  <c r="N12" i="95" s="1"/>
  <c r="E12" i="95"/>
  <c r="M11" i="95"/>
  <c r="U11" i="95" s="1"/>
  <c r="L11" i="95"/>
  <c r="N11" i="95" s="1"/>
  <c r="E11" i="95"/>
  <c r="M10" i="95"/>
  <c r="U10" i="95" s="1"/>
  <c r="L10" i="95"/>
  <c r="T10" i="95" s="1"/>
  <c r="V10" i="95" s="1"/>
  <c r="E10" i="95"/>
  <c r="I5" i="94"/>
  <c r="H5" i="94"/>
  <c r="G5" i="94"/>
  <c r="E5" i="94"/>
  <c r="C5" i="94"/>
  <c r="M13" i="94"/>
  <c r="U13" i="94" s="1"/>
  <c r="L13" i="94"/>
  <c r="T13" i="94" s="1"/>
  <c r="V13" i="94" s="1"/>
  <c r="E13" i="94"/>
  <c r="M12" i="94"/>
  <c r="U12" i="94" s="1"/>
  <c r="L12" i="94"/>
  <c r="N12" i="94" s="1"/>
  <c r="E12" i="94"/>
  <c r="M11" i="94"/>
  <c r="U11" i="94" s="1"/>
  <c r="L11" i="94"/>
  <c r="E11" i="94"/>
  <c r="M10" i="94"/>
  <c r="U10" i="94" s="1"/>
  <c r="L10" i="94"/>
  <c r="T10" i="94" s="1"/>
  <c r="E10" i="94"/>
  <c r="I5" i="93"/>
  <c r="H5" i="93"/>
  <c r="G5" i="93"/>
  <c r="E5" i="93"/>
  <c r="C5" i="93"/>
  <c r="M12" i="93"/>
  <c r="U12" i="93" s="1"/>
  <c r="L12" i="93"/>
  <c r="T12" i="93" s="1"/>
  <c r="V12" i="93" s="1"/>
  <c r="E12" i="93"/>
  <c r="M11" i="93"/>
  <c r="U11" i="93" s="1"/>
  <c r="L11" i="93"/>
  <c r="N11" i="93" s="1"/>
  <c r="E11" i="93"/>
  <c r="M10" i="93"/>
  <c r="U10" i="93" s="1"/>
  <c r="L10" i="93"/>
  <c r="T10" i="93" s="1"/>
  <c r="E10" i="93"/>
  <c r="I5" i="92"/>
  <c r="H5" i="92"/>
  <c r="G5" i="92"/>
  <c r="E5" i="92"/>
  <c r="C5" i="92"/>
  <c r="M15" i="92"/>
  <c r="U15" i="92" s="1"/>
  <c r="L15" i="92"/>
  <c r="N15" i="92" s="1"/>
  <c r="E15" i="92"/>
  <c r="U14" i="92"/>
  <c r="M14" i="92"/>
  <c r="L14" i="92"/>
  <c r="N14" i="92" s="1"/>
  <c r="E14" i="92"/>
  <c r="M13" i="92"/>
  <c r="U13" i="92" s="1"/>
  <c r="L13" i="92"/>
  <c r="E13" i="92"/>
  <c r="M12" i="92"/>
  <c r="U12" i="92" s="1"/>
  <c r="L12" i="92"/>
  <c r="T12" i="92" s="1"/>
  <c r="E12" i="92"/>
  <c r="U11" i="92"/>
  <c r="M11" i="92"/>
  <c r="L11" i="92"/>
  <c r="N11" i="92" s="1"/>
  <c r="E11" i="92"/>
  <c r="M10" i="92"/>
  <c r="U10" i="92" s="1"/>
  <c r="L10" i="92"/>
  <c r="T10" i="92" s="1"/>
  <c r="V10" i="92" s="1"/>
  <c r="E10" i="92"/>
  <c r="E16" i="92" s="1"/>
  <c r="T11" i="95" l="1"/>
  <c r="V11" i="95" s="1"/>
  <c r="V12" i="92"/>
  <c r="E14" i="94"/>
  <c r="N14" i="96"/>
  <c r="E16" i="95"/>
  <c r="E15" i="97"/>
  <c r="E12" i="100"/>
  <c r="N12" i="92"/>
  <c r="E16" i="96"/>
  <c r="V12" i="98"/>
  <c r="E13" i="93"/>
  <c r="T11" i="92"/>
  <c r="V11" i="92" s="1"/>
  <c r="N13" i="92"/>
  <c r="N11" i="94"/>
  <c r="V15" i="95"/>
  <c r="N10" i="96"/>
  <c r="V13" i="97"/>
  <c r="V12" i="100"/>
  <c r="G14" i="49" s="1"/>
  <c r="N10" i="100"/>
  <c r="N12" i="100" s="1"/>
  <c r="F14" i="49" s="1"/>
  <c r="N11" i="100"/>
  <c r="N10" i="99"/>
  <c r="N14" i="99" s="1"/>
  <c r="F13" i="49" s="1"/>
  <c r="V13" i="99"/>
  <c r="N13" i="99"/>
  <c r="T10" i="99"/>
  <c r="V10" i="99" s="1"/>
  <c r="V11" i="98"/>
  <c r="V13" i="98"/>
  <c r="V10" i="98"/>
  <c r="N10" i="98"/>
  <c r="N13" i="98"/>
  <c r="N12" i="98"/>
  <c r="N11" i="98"/>
  <c r="T11" i="97"/>
  <c r="V11" i="97" s="1"/>
  <c r="V10" i="97"/>
  <c r="V15" i="97"/>
  <c r="G11" i="49" s="1"/>
  <c r="N13" i="97"/>
  <c r="N12" i="97"/>
  <c r="N10" i="97"/>
  <c r="N14" i="97"/>
  <c r="V11" i="96"/>
  <c r="T12" i="96"/>
  <c r="V12" i="96" s="1"/>
  <c r="T13" i="96"/>
  <c r="V13" i="96" s="1"/>
  <c r="T10" i="96"/>
  <c r="V10" i="96" s="1"/>
  <c r="N15" i="96"/>
  <c r="T14" i="96"/>
  <c r="V14" i="96" s="1"/>
  <c r="N11" i="96"/>
  <c r="N16" i="96" s="1"/>
  <c r="F10" i="49" s="1"/>
  <c r="V14" i="95"/>
  <c r="T12" i="95"/>
  <c r="V12" i="95" s="1"/>
  <c r="N14" i="95"/>
  <c r="N10" i="95"/>
  <c r="T13" i="95"/>
  <c r="V13" i="95" s="1"/>
  <c r="N15" i="95"/>
  <c r="T11" i="94"/>
  <c r="V11" i="94" s="1"/>
  <c r="V10" i="94"/>
  <c r="V14" i="94"/>
  <c r="G8" i="49" s="1"/>
  <c r="N10" i="94"/>
  <c r="N13" i="94"/>
  <c r="T12" i="94"/>
  <c r="V12" i="94" s="1"/>
  <c r="V10" i="93"/>
  <c r="N12" i="93"/>
  <c r="T11" i="93"/>
  <c r="V11" i="93" s="1"/>
  <c r="V13" i="93"/>
  <c r="G7" i="49" s="1"/>
  <c r="N10" i="93"/>
  <c r="N13" i="93" s="1"/>
  <c r="F7" i="49" s="1"/>
  <c r="N10" i="92"/>
  <c r="N16" i="92" s="1"/>
  <c r="F6" i="49" s="1"/>
  <c r="T15" i="92"/>
  <c r="V15" i="92" s="1"/>
  <c r="T13" i="92"/>
  <c r="V13" i="92" s="1"/>
  <c r="T14" i="92"/>
  <c r="V14" i="92" s="1"/>
  <c r="I5" i="91"/>
  <c r="H5" i="91"/>
  <c r="G5" i="91"/>
  <c r="E5" i="91"/>
  <c r="C5" i="91"/>
  <c r="M11" i="91"/>
  <c r="U11" i="91" s="1"/>
  <c r="L11" i="91"/>
  <c r="T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I5" i="89"/>
  <c r="H5" i="89"/>
  <c r="G5" i="89"/>
  <c r="E5" i="89"/>
  <c r="C5" i="89"/>
  <c r="M12" i="89"/>
  <c r="U12" i="89" s="1"/>
  <c r="L12" i="89"/>
  <c r="T12" i="89" s="1"/>
  <c r="E12" i="89"/>
  <c r="M11" i="89"/>
  <c r="U11" i="89" s="1"/>
  <c r="L11" i="89"/>
  <c r="T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E10" i="88"/>
  <c r="I5" i="87"/>
  <c r="H5" i="87"/>
  <c r="G5" i="87"/>
  <c r="E5" i="87"/>
  <c r="C5" i="87"/>
  <c r="M11" i="87"/>
  <c r="U11" i="87" s="1"/>
  <c r="L11" i="87"/>
  <c r="T11" i="87" s="1"/>
  <c r="E11" i="87"/>
  <c r="M10" i="87"/>
  <c r="U10" i="87" s="1"/>
  <c r="L10" i="87"/>
  <c r="T10" i="87" s="1"/>
  <c r="E10" i="87"/>
  <c r="I5" i="86"/>
  <c r="H5" i="86"/>
  <c r="G5" i="86"/>
  <c r="E5" i="86"/>
  <c r="C5" i="86"/>
  <c r="M12" i="86"/>
  <c r="U12" i="86" s="1"/>
  <c r="L12" i="86"/>
  <c r="T12" i="86" s="1"/>
  <c r="E12" i="86"/>
  <c r="M11" i="86"/>
  <c r="U11" i="86" s="1"/>
  <c r="L11" i="86"/>
  <c r="T11" i="86" s="1"/>
  <c r="V11" i="86" s="1"/>
  <c r="E11" i="86"/>
  <c r="M10" i="86"/>
  <c r="U10" i="86" s="1"/>
  <c r="L10" i="86"/>
  <c r="T10" i="86" s="1"/>
  <c r="V10" i="86" s="1"/>
  <c r="E10" i="86"/>
  <c r="I5" i="85"/>
  <c r="H5" i="85"/>
  <c r="G5" i="85"/>
  <c r="E5" i="85"/>
  <c r="C5" i="85"/>
  <c r="M15" i="85"/>
  <c r="U15" i="85" s="1"/>
  <c r="L15" i="85"/>
  <c r="T15" i="85" s="1"/>
  <c r="V15" i="85" s="1"/>
  <c r="E15" i="85"/>
  <c r="M14" i="85"/>
  <c r="U14" i="85" s="1"/>
  <c r="L14" i="85"/>
  <c r="T14" i="85" s="1"/>
  <c r="V14" i="85" s="1"/>
  <c r="E14" i="85"/>
  <c r="M13" i="85"/>
  <c r="U13" i="85" s="1"/>
  <c r="L13" i="85"/>
  <c r="E13" i="85"/>
  <c r="M12" i="85"/>
  <c r="U12" i="85" s="1"/>
  <c r="L12" i="85"/>
  <c r="T12" i="85" s="1"/>
  <c r="E12" i="85"/>
  <c r="M11" i="85"/>
  <c r="U11" i="85" s="1"/>
  <c r="L11" i="85"/>
  <c r="T11" i="85" s="1"/>
  <c r="E11" i="85"/>
  <c r="M10" i="85"/>
  <c r="U10" i="85" s="1"/>
  <c r="L10" i="85"/>
  <c r="T10" i="85" s="1"/>
  <c r="E10" i="85"/>
  <c r="M13" i="84"/>
  <c r="U13" i="84" s="1"/>
  <c r="L13" i="84"/>
  <c r="T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E10" i="83"/>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E11" i="81"/>
  <c r="M10" i="81"/>
  <c r="U10" i="81" s="1"/>
  <c r="L10" i="81"/>
  <c r="T10" i="81" s="1"/>
  <c r="E10" i="8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I5" i="78"/>
  <c r="H5" i="78"/>
  <c r="G5" i="78"/>
  <c r="E5" i="78"/>
  <c r="C5" i="78"/>
  <c r="M15" i="78"/>
  <c r="U15" i="78" s="1"/>
  <c r="L15" i="78"/>
  <c r="T15" i="78" s="1"/>
  <c r="E15" i="78"/>
  <c r="M14" i="78"/>
  <c r="U14" i="78" s="1"/>
  <c r="L14" i="78"/>
  <c r="T14" i="78" s="1"/>
  <c r="E14" i="78"/>
  <c r="M13" i="78"/>
  <c r="U13" i="78" s="1"/>
  <c r="L13" i="78"/>
  <c r="N13" i="78" s="1"/>
  <c r="E13" i="78"/>
  <c r="M12" i="78"/>
  <c r="U12" i="78" s="1"/>
  <c r="L12" i="78"/>
  <c r="T12" i="78" s="1"/>
  <c r="V12" i="78" s="1"/>
  <c r="E12" i="78"/>
  <c r="M11" i="78"/>
  <c r="U11" i="78" s="1"/>
  <c r="L11" i="78"/>
  <c r="N11" i="78" s="1"/>
  <c r="E11" i="78"/>
  <c r="M10" i="78"/>
  <c r="U10" i="78" s="1"/>
  <c r="L10" i="78"/>
  <c r="T10" i="78" s="1"/>
  <c r="E10" i="78"/>
  <c r="I5" i="77"/>
  <c r="H5" i="77"/>
  <c r="G5" i="77"/>
  <c r="E5" i="77"/>
  <c r="C5" i="77"/>
  <c r="M13" i="77"/>
  <c r="U13" i="77" s="1"/>
  <c r="L13" i="77"/>
  <c r="T13" i="77" s="1"/>
  <c r="E13" i="77"/>
  <c r="M12" i="77"/>
  <c r="U12" i="77" s="1"/>
  <c r="L12" i="77"/>
  <c r="T12" i="77" s="1"/>
  <c r="E12" i="77"/>
  <c r="M11" i="77"/>
  <c r="U11" i="77" s="1"/>
  <c r="L11" i="77"/>
  <c r="T11" i="77" s="1"/>
  <c r="E11" i="77"/>
  <c r="M10" i="77"/>
  <c r="U10" i="77" s="1"/>
  <c r="L10" i="77"/>
  <c r="T10" i="77" s="1"/>
  <c r="E10" i="77"/>
  <c r="U15" i="76"/>
  <c r="T17" i="76"/>
  <c r="T18" i="76"/>
  <c r="M15" i="76"/>
  <c r="M16" i="76"/>
  <c r="U16" i="76" s="1"/>
  <c r="M17" i="76"/>
  <c r="U17" i="76" s="1"/>
  <c r="M18" i="76"/>
  <c r="U18" i="76" s="1"/>
  <c r="L15" i="76"/>
  <c r="T15" i="76" s="1"/>
  <c r="V15" i="76" s="1"/>
  <c r="L16" i="76"/>
  <c r="N16" i="76" s="1"/>
  <c r="L17" i="76"/>
  <c r="N17" i="76" s="1"/>
  <c r="L18" i="76"/>
  <c r="N18" i="76" s="1"/>
  <c r="E15" i="76"/>
  <c r="E16" i="76"/>
  <c r="E17" i="76"/>
  <c r="E18" i="76"/>
  <c r="I5" i="76"/>
  <c r="H5" i="76"/>
  <c r="G5" i="76"/>
  <c r="E5" i="76"/>
  <c r="C5" i="76"/>
  <c r="M20" i="76"/>
  <c r="U20" i="76" s="1"/>
  <c r="L20" i="76"/>
  <c r="T20" i="76" s="1"/>
  <c r="V20" i="76" s="1"/>
  <c r="E20" i="76"/>
  <c r="M19" i="76"/>
  <c r="U19" i="76" s="1"/>
  <c r="L19" i="76"/>
  <c r="E19" i="76"/>
  <c r="M14" i="76"/>
  <c r="U14" i="76" s="1"/>
  <c r="L14" i="76"/>
  <c r="N14" i="76" s="1"/>
  <c r="E14" i="76"/>
  <c r="M13" i="76"/>
  <c r="U13" i="76" s="1"/>
  <c r="L13" i="76"/>
  <c r="T13" i="76" s="1"/>
  <c r="E13" i="76"/>
  <c r="U11" i="76"/>
  <c r="M11" i="76"/>
  <c r="L11" i="76"/>
  <c r="T11" i="76" s="1"/>
  <c r="E11" i="76"/>
  <c r="M10" i="76"/>
  <c r="U10" i="76" s="1"/>
  <c r="L10" i="76"/>
  <c r="T10" i="76" s="1"/>
  <c r="E10" i="76"/>
  <c r="U14" i="75"/>
  <c r="U15" i="75"/>
  <c r="U16" i="75"/>
  <c r="U17" i="75"/>
  <c r="T15" i="75"/>
  <c r="V15" i="75" s="1"/>
  <c r="T16" i="75"/>
  <c r="V16" i="75" s="1"/>
  <c r="T17" i="75"/>
  <c r="V17" i="75" s="1"/>
  <c r="T18" i="75"/>
  <c r="T19" i="75"/>
  <c r="N17" i="75"/>
  <c r="N18" i="75"/>
  <c r="M14" i="75"/>
  <c r="M15" i="75"/>
  <c r="M16" i="75"/>
  <c r="M17" i="75"/>
  <c r="M18" i="75"/>
  <c r="U18" i="75" s="1"/>
  <c r="M19" i="75"/>
  <c r="U19" i="75" s="1"/>
  <c r="V19" i="75" s="1"/>
  <c r="L14" i="75"/>
  <c r="N14" i="75" s="1"/>
  <c r="L15" i="75"/>
  <c r="N15" i="75" s="1"/>
  <c r="L16" i="75"/>
  <c r="N16" i="75" s="1"/>
  <c r="L17" i="75"/>
  <c r="L18" i="75"/>
  <c r="L19" i="75"/>
  <c r="E14" i="75"/>
  <c r="E15" i="75"/>
  <c r="E16" i="75"/>
  <c r="E17" i="75"/>
  <c r="E18" i="75"/>
  <c r="I5" i="75"/>
  <c r="H5" i="75"/>
  <c r="G5" i="75"/>
  <c r="E5" i="75"/>
  <c r="C5" i="75"/>
  <c r="M21" i="75"/>
  <c r="U21" i="75" s="1"/>
  <c r="L21" i="75"/>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T16" i="73"/>
  <c r="T15" i="73"/>
  <c r="V15" i="73" s="1"/>
  <c r="N16" i="73"/>
  <c r="N15" i="73"/>
  <c r="M16" i="73"/>
  <c r="U16" i="73" s="1"/>
  <c r="V16" i="73" s="1"/>
  <c r="M15" i="73"/>
  <c r="U15" i="73" s="1"/>
  <c r="L16" i="73"/>
  <c r="L15" i="73"/>
  <c r="E16" i="73"/>
  <c r="E15" i="73"/>
  <c r="I5" i="73"/>
  <c r="H5" i="73"/>
  <c r="G5" i="73"/>
  <c r="E5" i="73"/>
  <c r="C5" i="73"/>
  <c r="M17" i="73"/>
  <c r="U17" i="73" s="1"/>
  <c r="L17" i="73"/>
  <c r="T17" i="73" s="1"/>
  <c r="V17" i="73" s="1"/>
  <c r="E17" i="73"/>
  <c r="M14" i="73"/>
  <c r="U14" i="73" s="1"/>
  <c r="L14" i="73"/>
  <c r="T14" i="73" s="1"/>
  <c r="E14" i="73"/>
  <c r="M13" i="73"/>
  <c r="U13" i="73" s="1"/>
  <c r="L13" i="73"/>
  <c r="E13" i="73"/>
  <c r="M12" i="73"/>
  <c r="U12" i="73" s="1"/>
  <c r="L12" i="73"/>
  <c r="T12" i="73" s="1"/>
  <c r="V12" i="73" s="1"/>
  <c r="E12" i="73"/>
  <c r="U11" i="73"/>
  <c r="T11" i="73"/>
  <c r="M11" i="73"/>
  <c r="L11" i="73"/>
  <c r="E11" i="73"/>
  <c r="M10" i="73"/>
  <c r="U10" i="73" s="1"/>
  <c r="L10" i="73"/>
  <c r="T10" i="73" s="1"/>
  <c r="V10" i="73" s="1"/>
  <c r="E10" i="73"/>
  <c r="E18" i="73" s="1"/>
  <c r="V18" i="75" l="1"/>
  <c r="V18" i="76"/>
  <c r="V17" i="76"/>
  <c r="V14" i="73"/>
  <c r="E22" i="75"/>
  <c r="N21" i="75"/>
  <c r="N19" i="75"/>
  <c r="E21" i="76"/>
  <c r="V13" i="76"/>
  <c r="N15" i="76"/>
  <c r="N13" i="79"/>
  <c r="V10" i="83"/>
  <c r="N13" i="85"/>
  <c r="V12" i="89"/>
  <c r="F15" i="49"/>
  <c r="N14" i="94"/>
  <c r="F8" i="49" s="1"/>
  <c r="V16" i="95"/>
  <c r="G9" i="49" s="1"/>
  <c r="V14" i="99"/>
  <c r="G13" i="49" s="1"/>
  <c r="T14" i="75"/>
  <c r="V14" i="75" s="1"/>
  <c r="T16" i="76"/>
  <c r="V16" i="76" s="1"/>
  <c r="E13" i="81"/>
  <c r="E12" i="87"/>
  <c r="V11" i="76"/>
  <c r="V12" i="77"/>
  <c r="T11" i="78"/>
  <c r="V11" i="78" s="1"/>
  <c r="V13" i="84"/>
  <c r="V12" i="86"/>
  <c r="N11" i="73"/>
  <c r="N13" i="73"/>
  <c r="T14" i="76"/>
  <c r="V14" i="76" s="1"/>
  <c r="E14" i="77"/>
  <c r="N12" i="79"/>
  <c r="E13" i="86"/>
  <c r="V11" i="89"/>
  <c r="V16" i="96"/>
  <c r="G10" i="49" s="1"/>
  <c r="E16" i="78"/>
  <c r="E15" i="79"/>
  <c r="E16" i="85"/>
  <c r="E12" i="88"/>
  <c r="V11" i="91"/>
  <c r="V16" i="92"/>
  <c r="G6" i="49" s="1"/>
  <c r="V11" i="73"/>
  <c r="N19" i="76"/>
  <c r="V13" i="77"/>
  <c r="V15" i="78"/>
  <c r="N11" i="81"/>
  <c r="E12" i="83"/>
  <c r="V10" i="85"/>
  <c r="V10" i="88"/>
  <c r="E14" i="90"/>
  <c r="V10" i="90"/>
  <c r="V14" i="90" s="1"/>
  <c r="G12" i="25" s="1"/>
  <c r="V12" i="82"/>
  <c r="N14" i="98"/>
  <c r="F12" i="49" s="1"/>
  <c r="V14" i="98"/>
  <c r="G12" i="49" s="1"/>
  <c r="N15" i="97"/>
  <c r="F11" i="49" s="1"/>
  <c r="N16" i="95"/>
  <c r="F9" i="49" s="1"/>
  <c r="V10" i="91"/>
  <c r="V12" i="91" s="1"/>
  <c r="G13" i="25" s="1"/>
  <c r="N10" i="91"/>
  <c r="N11" i="91"/>
  <c r="N10" i="90"/>
  <c r="N13" i="90"/>
  <c r="V13" i="89"/>
  <c r="G11" i="25" s="1"/>
  <c r="N10" i="89"/>
  <c r="N12" i="89"/>
  <c r="N11" i="89"/>
  <c r="V12" i="88"/>
  <c r="G10" i="25" s="1"/>
  <c r="N10" i="88"/>
  <c r="N11" i="88"/>
  <c r="V11" i="87"/>
  <c r="V10" i="87"/>
  <c r="V12" i="87" s="1"/>
  <c r="G9" i="25" s="1"/>
  <c r="N10" i="87"/>
  <c r="N11" i="87"/>
  <c r="V13" i="86"/>
  <c r="G8" i="25" s="1"/>
  <c r="N10" i="86"/>
  <c r="N12" i="86"/>
  <c r="N11" i="86"/>
  <c r="V12" i="85"/>
  <c r="V11" i="85"/>
  <c r="N12" i="85"/>
  <c r="N14" i="85"/>
  <c r="N10" i="85"/>
  <c r="T13" i="85"/>
  <c r="V13" i="85" s="1"/>
  <c r="N15" i="85"/>
  <c r="N11" i="85"/>
  <c r="N10" i="84"/>
  <c r="N14" i="84" s="1"/>
  <c r="F6" i="25" s="1"/>
  <c r="T12" i="84"/>
  <c r="V12" i="84" s="1"/>
  <c r="V14" i="84" s="1"/>
  <c r="G6" i="25" s="1"/>
  <c r="N13" i="84"/>
  <c r="N11" i="84"/>
  <c r="V12" i="83"/>
  <c r="G17" i="32" s="1"/>
  <c r="N10" i="83"/>
  <c r="N11" i="83"/>
  <c r="V10" i="82"/>
  <c r="V13" i="82"/>
  <c r="V14" i="82" s="1"/>
  <c r="G16" i="32" s="1"/>
  <c r="N10" i="82"/>
  <c r="N14" i="82" s="1"/>
  <c r="F16" i="32" s="1"/>
  <c r="N13" i="82"/>
  <c r="N12" i="82"/>
  <c r="T11" i="81"/>
  <c r="V11" i="81" s="1"/>
  <c r="V10" i="81"/>
  <c r="N10" i="81"/>
  <c r="N12" i="81"/>
  <c r="V11" i="80"/>
  <c r="V14" i="80" s="1"/>
  <c r="G13" i="32" s="1"/>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6" i="78" l="1"/>
  <c r="F11" i="32" s="1"/>
  <c r="N13" i="81"/>
  <c r="F15" i="32" s="1"/>
  <c r="N21" i="76"/>
  <c r="F9" i="32" s="1"/>
  <c r="N18" i="73"/>
  <c r="F7" i="32" s="1"/>
  <c r="V16" i="85"/>
  <c r="G7" i="25" s="1"/>
  <c r="G14" i="25" s="1"/>
  <c r="N16" i="85"/>
  <c r="F7" i="25" s="1"/>
  <c r="F14" i="25" s="1"/>
  <c r="G15" i="49"/>
  <c r="V15" i="72"/>
  <c r="N14" i="80"/>
  <c r="F13" i="32" s="1"/>
  <c r="N13" i="72"/>
  <c r="N15" i="72"/>
  <c r="V12" i="72"/>
  <c r="N14" i="72"/>
  <c r="E18" i="72"/>
  <c r="T11" i="72"/>
  <c r="V11" i="72" s="1"/>
  <c r="N12" i="91"/>
  <c r="F13" i="25" s="1"/>
  <c r="N14" i="90"/>
  <c r="F12" i="25" s="1"/>
  <c r="N13" i="89"/>
  <c r="F11" i="25" s="1"/>
  <c r="N12" i="88"/>
  <c r="F10" i="25" s="1"/>
  <c r="N12" i="87"/>
  <c r="F9" i="25" s="1"/>
  <c r="N13" i="86"/>
  <c r="F8" i="25" s="1"/>
  <c r="N12" i="83"/>
  <c r="F17" i="3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E13" i="70"/>
  <c r="M12" i="70"/>
  <c r="U12" i="70" s="1"/>
  <c r="L12" i="70"/>
  <c r="T12" i="70" s="1"/>
  <c r="V12" i="70" s="1"/>
  <c r="E12" i="70"/>
  <c r="M11" i="70"/>
  <c r="U11" i="70" s="1"/>
  <c r="L11" i="70"/>
  <c r="T11" i="70" s="1"/>
  <c r="E11" i="70"/>
  <c r="M10" i="70"/>
  <c r="U10" i="70" s="1"/>
  <c r="L10" i="70"/>
  <c r="T10" i="70" s="1"/>
  <c r="V10" i="70" s="1"/>
  <c r="E10" i="70"/>
  <c r="I5" i="69"/>
  <c r="H5" i="69"/>
  <c r="G5" i="69"/>
  <c r="E5" i="69"/>
  <c r="C5" i="69"/>
  <c r="M12" i="69"/>
  <c r="U12" i="69" s="1"/>
  <c r="L12" i="69"/>
  <c r="T12" i="69" s="1"/>
  <c r="E12" i="69"/>
  <c r="M11" i="69"/>
  <c r="L11" i="69"/>
  <c r="T11" i="69" s="1"/>
  <c r="E11" i="69"/>
  <c r="M10" i="69"/>
  <c r="U10" i="69" s="1"/>
  <c r="L10" i="69"/>
  <c r="T10" i="69" s="1"/>
  <c r="E10" i="69"/>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E10" i="66"/>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I5" i="63"/>
  <c r="H5" i="63"/>
  <c r="G5" i="63"/>
  <c r="E5" i="63"/>
  <c r="C5" i="63"/>
  <c r="M11" i="63"/>
  <c r="U11" i="63" s="1"/>
  <c r="L11" i="63"/>
  <c r="T11" i="63" s="1"/>
  <c r="E11" i="63"/>
  <c r="M10" i="63"/>
  <c r="U10" i="63" s="1"/>
  <c r="L10" i="63"/>
  <c r="T10" i="63" s="1"/>
  <c r="E10" i="63"/>
  <c r="E12" i="63" s="1"/>
  <c r="V10" i="66" l="1"/>
  <c r="V10" i="69"/>
  <c r="N13" i="70"/>
  <c r="V11" i="70"/>
  <c r="E16" i="70"/>
  <c r="E12" i="64"/>
  <c r="E15" i="66"/>
  <c r="N11" i="67"/>
  <c r="E13" i="69"/>
  <c r="V11" i="67"/>
  <c r="E15" i="67"/>
  <c r="V13" i="67"/>
  <c r="V12" i="67"/>
  <c r="N18" i="72"/>
  <c r="F6" i="32" s="1"/>
  <c r="F18" i="32" s="1"/>
  <c r="V18" i="72"/>
  <c r="G6" i="32" s="1"/>
  <c r="G18" i="32" s="1"/>
  <c r="N10" i="68"/>
  <c r="V10" i="71"/>
  <c r="N10" i="71"/>
  <c r="N11" i="71"/>
  <c r="N12" i="70"/>
  <c r="T14" i="70"/>
  <c r="V14" i="70" s="1"/>
  <c r="T13" i="70"/>
  <c r="V13" i="70" s="1"/>
  <c r="V16" i="70" s="1"/>
  <c r="G15" i="3" s="1"/>
  <c r="N10" i="70"/>
  <c r="N15" i="70"/>
  <c r="N11" i="70"/>
  <c r="N11" i="69"/>
  <c r="U11" i="69"/>
  <c r="V11" i="69" s="1"/>
  <c r="V13" i="69" s="1"/>
  <c r="G14" i="3" s="1"/>
  <c r="V12" i="69"/>
  <c r="N10" i="69"/>
  <c r="N12" i="69"/>
  <c r="T11" i="68"/>
  <c r="V11" i="68" s="1"/>
  <c r="V12" i="68"/>
  <c r="T10" i="68"/>
  <c r="V10" i="68" s="1"/>
  <c r="N12" i="68"/>
  <c r="N13" i="68"/>
  <c r="F13" i="3" s="1"/>
  <c r="V10" i="67"/>
  <c r="N13" i="67"/>
  <c r="N10" i="67"/>
  <c r="N14" i="67"/>
  <c r="N11" i="66"/>
  <c r="T11" i="66"/>
  <c r="V11" i="66" s="1"/>
  <c r="V14" i="66"/>
  <c r="V13" i="66"/>
  <c r="N13" i="66"/>
  <c r="T12" i="66"/>
  <c r="V12" i="66" s="1"/>
  <c r="V15" i="66" s="1"/>
  <c r="G11" i="3" s="1"/>
  <c r="N10" i="66"/>
  <c r="N14" i="66"/>
  <c r="V10" i="65"/>
  <c r="V11" i="65"/>
  <c r="V12" i="65"/>
  <c r="V13" i="65"/>
  <c r="G10" i="3" s="1"/>
  <c r="N10" i="65"/>
  <c r="N12" i="65"/>
  <c r="N11" i="65"/>
  <c r="V10" i="64"/>
  <c r="V12" i="64" s="1"/>
  <c r="G9" i="3" s="1"/>
  <c r="N10" i="64"/>
  <c r="N11" i="64"/>
  <c r="V10" i="63"/>
  <c r="V11" i="63"/>
  <c r="V12" i="63"/>
  <c r="G8" i="3" s="1"/>
  <c r="N10" i="63"/>
  <c r="N11" i="63"/>
  <c r="N13" i="69" l="1"/>
  <c r="F14" i="3" s="1"/>
  <c r="N13" i="65"/>
  <c r="F10" i="3" s="1"/>
  <c r="N15" i="66"/>
  <c r="F11" i="3" s="1"/>
  <c r="N12" i="71"/>
  <c r="F16" i="3" s="1"/>
  <c r="V12" i="71"/>
  <c r="G16" i="3" s="1"/>
  <c r="N16" i="70"/>
  <c r="F15" i="3" s="1"/>
  <c r="V13" i="68"/>
  <c r="G13" i="3" s="1"/>
  <c r="N15" i="67"/>
  <c r="F12" i="3" s="1"/>
  <c r="V15" i="67"/>
  <c r="G12" i="3" s="1"/>
  <c r="N12" i="64"/>
  <c r="F9" i="3" s="1"/>
  <c r="N12" i="63"/>
  <c r="F8" i="3" s="1"/>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F17" i="3" s="1"/>
  <c r="T15" i="4"/>
  <c r="V15" i="4" s="1"/>
  <c r="V16" i="4" s="1"/>
  <c r="G7" i="3" s="1"/>
  <c r="G1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<sst xmlns="http://schemas.openxmlformats.org/spreadsheetml/2006/main" count="2598" uniqueCount="818">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</sst>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18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22" fillId="0" borderId="1" xfId="1" applyFont="1" applyBorder="1" applyAlignment="1">
      <alignment vertical="center" wrapText="1"/>
    </xf>
    <xf numFmtId="0" fontId="12" fillId="0" borderId="1" xfId="1" applyFont="1" applyBorder="1" applyAlignment="1">
      <alignment vertical="center" wrapText="1"/>
    </xf>
    <xf numFmtId="0" fontId="12" fillId="4" borderId="1" xfId="1" applyFont="1" applyFill="1" applyBorder="1" applyAlignment="1">
      <alignment vertical="center" wrapText="1"/>
    </xf>
    <xf numFmtId="0" fontId="12" fillId="4" borderId="1" xfId="1" applyFont="1" applyFill="1" applyBorder="1" applyAlignment="1">
      <alignment horizontal="left" vertical="center" wrapText="1"/>
    </xf>
    <xf numFmtId="0" fontId="13" fillId="0" borderId="1" xfId="1" applyFont="1" applyBorder="1" applyAlignment="1">
      <alignment vertical="center" wrapText="1"/>
    </xf>
    <xf numFmtId="0" fontId="12" fillId="0" borderId="1" xfId="1" applyFont="1" applyBorder="1" applyAlignment="1">
      <alignment horizontal="left" vertical="center" wrapText="1"/>
    </xf>
    <xf numFmtId="0" fontId="10" fillId="0" borderId="16" xfId="1" applyFont="1" applyBorder="1" applyAlignment="1">
      <alignment horizontal="center" vertical="center" wrapText="1"/>
    </xf>
    <xf numFmtId="0" fontId="23" fillId="0" borderId="1" xfId="1" applyFont="1" applyBorder="1" applyAlignment="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3" fillId="4" borderId="1" xfId="1" applyFont="1" applyFill="1" applyBorder="1" applyAlignment="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7" fillId="0" borderId="0" xfId="1" applyFont="1" applyAlignment="1">
      <alignment horizontal="center" vertical="center" wrapText="1"/>
    </xf>
    <xf numFmtId="0" fontId="13" fillId="0" borderId="1" xfId="1" applyFont="1" applyBorder="1" applyAlignment="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35" fillId="0" borderId="0" xfId="1" applyFont="1"/>
    <xf numFmtId="0" fontId="35" fillId="0" borderId="0" xfId="1" applyFont="1" applyAlignment="1">
      <alignment horizontal="left" vertical="center"/>
    </xf>
    <xf numFmtId="0" fontId="13" fillId="0" borderId="6" xfId="1" applyFont="1" applyBorder="1" applyAlignment="1">
      <alignment horizontal="center" vertical="center" wrapText="1"/>
    </xf>
    <xf numFmtId="0" fontId="37" fillId="0" borderId="0" xfId="0" applyFont="1"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0" fillId="0" borderId="0" xfId="0" applyAlignment="1">
      <alignment vertical="top" wrapText="1"/>
    </xf>
    <xf numFmtId="0" fontId="2" fillId="2" borderId="0" xfId="0" applyFont="1" applyFill="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5" fillId="0" borderId="0" xfId="0" applyFont="1" applyAlignment="1">
      <alignment vertical="top" wrapText="1"/>
    </xf>
    <xf numFmtId="0" fontId="0" fillId="0" borderId="1" xfId="0"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1" xfId="0" applyBorder="1" applyAlignment="1">
      <alignment vertical="top"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675">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45" t="s">
        <v>57</v>
      </c>
      <c r="B1" s="146"/>
      <c r="C1" s="146"/>
      <c r="D1" s="146"/>
      <c r="E1" s="146"/>
      <c r="F1" s="1"/>
      <c r="G1" s="1"/>
      <c r="H1" s="1"/>
      <c r="I1" s="1"/>
      <c r="J1" s="1"/>
      <c r="K1" s="1"/>
      <c r="L1" s="1"/>
      <c r="M1" s="1"/>
      <c r="N1" s="1"/>
      <c r="O1" s="1"/>
      <c r="P1" s="1"/>
    </row>
    <row r="2" spans="1:16" ht="18.75" x14ac:dyDescent="0.3">
      <c r="A2" s="2"/>
      <c r="B2" s="111"/>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G6" s="1"/>
      <c r="H6" s="1"/>
      <c r="I6" s="1"/>
      <c r="J6" s="1"/>
      <c r="K6" s="1"/>
      <c r="L6" s="1"/>
      <c r="M6" s="1"/>
      <c r="N6" s="1"/>
      <c r="O6" s="1"/>
      <c r="P6" s="1"/>
    </row>
    <row r="7" spans="1:16" ht="18.75" x14ac:dyDescent="0.3">
      <c r="A7" s="4"/>
      <c r="B7" s="5" t="s">
        <v>59</v>
      </c>
      <c r="C7" s="4"/>
      <c r="D7" s="4"/>
      <c r="E7" s="4"/>
      <c r="G7" s="1"/>
      <c r="H7" s="1"/>
      <c r="I7" s="1"/>
      <c r="J7" s="1"/>
      <c r="K7" s="1"/>
      <c r="L7" s="1"/>
      <c r="M7" s="1"/>
      <c r="N7" s="1"/>
      <c r="O7" s="1"/>
      <c r="P7" s="1"/>
    </row>
    <row r="8" spans="1:16" ht="18.75" x14ac:dyDescent="0.3">
      <c r="A8" s="4"/>
      <c r="B8" s="4" t="s">
        <v>795</v>
      </c>
      <c r="C8" s="4"/>
      <c r="D8" s="4"/>
      <c r="E8" s="4"/>
      <c r="G8" s="1"/>
      <c r="H8" s="1"/>
      <c r="I8" s="1"/>
      <c r="J8" s="1"/>
      <c r="K8" s="1"/>
      <c r="L8" s="1"/>
      <c r="M8" s="1"/>
      <c r="N8" s="1"/>
      <c r="O8" s="1"/>
      <c r="P8" s="1"/>
    </row>
    <row r="9" spans="1:16" ht="18.75" x14ac:dyDescent="0.3">
      <c r="A9" s="4"/>
      <c r="B9" s="4"/>
      <c r="C9" s="4"/>
      <c r="D9" s="4"/>
      <c r="E9" s="4"/>
      <c r="G9" s="1"/>
      <c r="H9" s="1"/>
      <c r="I9" s="1"/>
      <c r="J9" s="1"/>
      <c r="K9" s="1"/>
      <c r="L9" s="1"/>
      <c r="M9" s="1"/>
      <c r="N9" s="1"/>
      <c r="O9" s="1"/>
      <c r="P9" s="1"/>
    </row>
    <row r="10" spans="1:16" ht="18.75" x14ac:dyDescent="0.3">
      <c r="A10" s="4"/>
      <c r="B10" s="146" t="s">
        <v>742</v>
      </c>
      <c r="C10" s="146"/>
      <c r="D10" s="146"/>
      <c r="E10" s="146"/>
      <c r="G10" s="1"/>
      <c r="H10" s="1"/>
      <c r="I10" s="1"/>
      <c r="J10" s="1"/>
      <c r="K10" s="1"/>
      <c r="L10" s="1"/>
      <c r="M10" s="1"/>
      <c r="N10" s="1"/>
      <c r="O10" s="1"/>
      <c r="P10" s="1"/>
    </row>
    <row r="11" spans="1:16" ht="16.5" customHeight="1" x14ac:dyDescent="0.3">
      <c r="A11" s="4"/>
      <c r="B11" s="146"/>
      <c r="C11" s="146"/>
      <c r="D11" s="146"/>
      <c r="E11" s="146"/>
      <c r="G11" s="1"/>
      <c r="H11" s="1"/>
      <c r="I11" s="1"/>
      <c r="J11" s="1"/>
      <c r="K11" s="1"/>
      <c r="L11" s="1"/>
      <c r="M11" s="1"/>
      <c r="N11" s="1"/>
      <c r="O11" s="1"/>
      <c r="P11" s="1"/>
    </row>
    <row r="12" spans="1:16" ht="18.75" x14ac:dyDescent="0.3">
      <c r="A12" s="4"/>
      <c r="B12" s="6"/>
      <c r="C12" s="6"/>
      <c r="D12" s="6"/>
      <c r="E12" s="6"/>
      <c r="G12" s="1"/>
      <c r="H12" s="1"/>
      <c r="I12" s="1"/>
      <c r="J12" s="1"/>
      <c r="K12" s="1"/>
      <c r="L12" s="1"/>
      <c r="M12" s="1"/>
      <c r="N12" s="1"/>
      <c r="O12" s="1"/>
      <c r="P12" s="1"/>
    </row>
    <row r="13" spans="1:16" ht="51" customHeight="1" x14ac:dyDescent="0.3">
      <c r="A13" s="4"/>
      <c r="B13" s="146" t="s">
        <v>754</v>
      </c>
      <c r="C13" s="146"/>
      <c r="D13" s="146"/>
      <c r="E13" s="146"/>
      <c r="G13" s="1"/>
      <c r="H13" s="1"/>
      <c r="I13" s="1"/>
      <c r="J13" s="1"/>
      <c r="K13" s="1"/>
      <c r="L13" s="1"/>
      <c r="M13" s="1"/>
      <c r="N13" s="1"/>
      <c r="O13" s="1"/>
      <c r="P13" s="1"/>
    </row>
    <row r="14" spans="1:16" ht="18.75" x14ac:dyDescent="0.3">
      <c r="A14" s="4"/>
      <c r="B14" s="6"/>
      <c r="C14" s="6"/>
      <c r="D14" s="6"/>
      <c r="E14" s="6"/>
      <c r="G14" s="1"/>
      <c r="H14" s="1"/>
      <c r="I14" s="1"/>
      <c r="J14" s="1"/>
      <c r="K14" s="1"/>
      <c r="L14" s="1"/>
      <c r="M14" s="1"/>
      <c r="N14" s="1"/>
      <c r="O14" s="1"/>
      <c r="P14" s="1"/>
    </row>
    <row r="15" spans="1:16" ht="45" customHeight="1" x14ac:dyDescent="0.3">
      <c r="A15" s="4"/>
      <c r="B15" s="146" t="s">
        <v>755</v>
      </c>
      <c r="C15" s="146"/>
      <c r="D15" s="146"/>
      <c r="E15" s="146"/>
      <c r="G15" s="1"/>
      <c r="H15" s="1"/>
      <c r="I15" s="1"/>
      <c r="J15" s="1"/>
      <c r="K15" s="1"/>
      <c r="L15" s="1"/>
      <c r="M15" s="1"/>
      <c r="N15" s="1"/>
      <c r="O15" s="1"/>
      <c r="P15" s="1"/>
    </row>
    <row r="16" spans="1:16" ht="18.75" x14ac:dyDescent="0.3">
      <c r="A16" s="4"/>
      <c r="B16" s="4"/>
      <c r="C16" s="4"/>
      <c r="D16" s="4"/>
      <c r="E16" s="4"/>
      <c r="G16" s="1"/>
      <c r="H16" s="1"/>
      <c r="I16" s="1"/>
      <c r="J16" s="1"/>
      <c r="K16" s="1"/>
      <c r="L16" s="1"/>
      <c r="M16" s="1"/>
      <c r="N16" s="1"/>
      <c r="O16" s="1"/>
      <c r="P16" s="1"/>
    </row>
    <row r="17" spans="1:16" ht="18.75" x14ac:dyDescent="0.3">
      <c r="A17" s="4"/>
      <c r="B17" s="147" t="s">
        <v>743</v>
      </c>
      <c r="C17" s="147"/>
      <c r="D17" s="147"/>
      <c r="E17" s="147"/>
      <c r="G17" s="1"/>
      <c r="H17" s="1"/>
      <c r="I17" s="1"/>
      <c r="J17" s="1"/>
      <c r="K17" s="1"/>
      <c r="L17" s="1"/>
      <c r="M17" s="1"/>
      <c r="N17" s="1"/>
      <c r="O17" s="1"/>
      <c r="P17" s="1"/>
    </row>
    <row r="18" spans="1:16" ht="18.75" x14ac:dyDescent="0.3">
      <c r="A18" s="4"/>
      <c r="B18" s="147"/>
      <c r="C18" s="147"/>
      <c r="D18" s="147"/>
      <c r="E18" s="147"/>
      <c r="G18" s="1"/>
      <c r="H18" s="1"/>
      <c r="I18" s="1"/>
      <c r="J18" s="1"/>
      <c r="K18" s="1"/>
      <c r="L18" s="1"/>
      <c r="M18" s="1"/>
      <c r="N18" s="1"/>
      <c r="O18" s="1"/>
      <c r="P18" s="1"/>
    </row>
    <row r="19" spans="1:16" ht="45" customHeight="1" x14ac:dyDescent="0.3">
      <c r="A19" s="4"/>
      <c r="B19" s="147"/>
      <c r="C19" s="147"/>
      <c r="D19" s="147"/>
      <c r="E19" s="147"/>
      <c r="G19" s="1"/>
      <c r="H19" s="1"/>
      <c r="I19" s="1"/>
      <c r="J19" s="1"/>
      <c r="K19" s="1"/>
      <c r="L19" s="1"/>
      <c r="M19" s="1"/>
      <c r="N19" s="1"/>
      <c r="O19" s="1"/>
      <c r="P19" s="1"/>
    </row>
    <row r="20" spans="1:16" ht="18.75" x14ac:dyDescent="0.3">
      <c r="A20" s="4"/>
      <c r="B20" s="4"/>
      <c r="C20" s="4"/>
      <c r="D20" s="4"/>
      <c r="E20" s="4"/>
      <c r="G20" s="1"/>
      <c r="H20" s="1"/>
      <c r="I20" s="1"/>
      <c r="J20" s="1"/>
      <c r="K20" s="1"/>
      <c r="L20" s="1"/>
      <c r="M20" s="1"/>
      <c r="N20" s="1"/>
      <c r="O20" s="1"/>
      <c r="P20" s="1"/>
    </row>
    <row r="21" spans="1:16" ht="18.75" x14ac:dyDescent="0.3">
      <c r="A21" s="3" t="s">
        <v>2</v>
      </c>
      <c r="B21" s="4"/>
      <c r="C21" s="4"/>
      <c r="D21" s="4"/>
      <c r="E21" s="4"/>
      <c r="G21" s="1"/>
      <c r="H21" s="1"/>
      <c r="I21" s="1"/>
      <c r="J21" s="1"/>
      <c r="K21" s="1"/>
      <c r="L21" s="1"/>
      <c r="M21" s="1"/>
      <c r="N21" s="1"/>
      <c r="O21" s="1"/>
      <c r="P21" s="1"/>
    </row>
    <row r="22" spans="1:16" ht="18.75" x14ac:dyDescent="0.3">
      <c r="A22" s="3"/>
      <c r="B22" s="4"/>
      <c r="C22" s="4"/>
      <c r="D22" s="4"/>
      <c r="E22" s="4"/>
      <c r="G22" s="1"/>
      <c r="H22" s="1"/>
      <c r="I22" s="1"/>
      <c r="J22" s="1"/>
      <c r="K22" s="1"/>
      <c r="L22" s="1"/>
      <c r="M22" s="1"/>
      <c r="N22" s="1"/>
      <c r="O22" s="1"/>
      <c r="P22" s="1"/>
    </row>
    <row r="23" spans="1:16" ht="18.75" x14ac:dyDescent="0.3">
      <c r="A23" s="4" t="s">
        <v>3</v>
      </c>
      <c r="B23" s="4"/>
      <c r="C23" s="4"/>
      <c r="D23" s="4"/>
      <c r="E23" s="4"/>
      <c r="G23" s="1"/>
      <c r="H23" s="1"/>
      <c r="I23" s="1"/>
      <c r="J23" s="1"/>
      <c r="K23" s="1"/>
      <c r="L23" s="1"/>
      <c r="M23" s="1"/>
      <c r="N23" s="1"/>
      <c r="O23" s="1"/>
      <c r="P23" s="1"/>
    </row>
    <row r="24" spans="1:16" ht="18.75" x14ac:dyDescent="0.3">
      <c r="A24" s="4"/>
      <c r="B24" s="4"/>
      <c r="C24" s="4"/>
      <c r="D24" s="4"/>
      <c r="E24" s="4"/>
      <c r="G24" s="1"/>
      <c r="H24" s="1"/>
      <c r="I24" s="1"/>
      <c r="J24" s="1"/>
      <c r="K24" s="1"/>
      <c r="L24" s="1"/>
      <c r="M24" s="1"/>
      <c r="N24" s="1"/>
      <c r="O24" s="1"/>
      <c r="P24" s="1"/>
    </row>
    <row r="25" spans="1:16" ht="18.75" x14ac:dyDescent="0.3">
      <c r="A25" s="7"/>
      <c r="B25" s="8" t="s">
        <v>4</v>
      </c>
      <c r="C25" s="4" t="s">
        <v>5</v>
      </c>
      <c r="D25" s="4"/>
      <c r="E25" s="4"/>
      <c r="F25" s="4"/>
      <c r="G25" s="2"/>
      <c r="H25" s="1"/>
      <c r="I25" s="1"/>
      <c r="J25" s="4"/>
      <c r="K25" s="1"/>
      <c r="L25" s="1"/>
      <c r="M25" s="1"/>
      <c r="O25" s="1"/>
      <c r="P25" s="1"/>
    </row>
    <row r="26" spans="1:16" ht="18.75" x14ac:dyDescent="0.3">
      <c r="A26" s="7"/>
      <c r="B26" s="8"/>
      <c r="C26" s="4"/>
      <c r="D26" s="4"/>
      <c r="E26" s="4"/>
      <c r="F26" s="4"/>
      <c r="G26" s="2"/>
      <c r="H26" s="1"/>
      <c r="I26" s="1"/>
      <c r="J26" s="4"/>
      <c r="K26" s="1"/>
      <c r="L26" s="1"/>
      <c r="M26" s="1"/>
      <c r="O26" s="1"/>
      <c r="P26" s="1"/>
    </row>
    <row r="27" spans="1:16" ht="31.5" customHeight="1" x14ac:dyDescent="0.3">
      <c r="A27" s="7"/>
      <c r="B27" s="8" t="s">
        <v>6</v>
      </c>
      <c r="C27" s="146" t="s">
        <v>351</v>
      </c>
      <c r="D27" s="146"/>
      <c r="E27" s="146"/>
      <c r="F27" s="4"/>
      <c r="G27" s="2"/>
      <c r="H27" s="1"/>
      <c r="I27" s="1"/>
      <c r="J27" s="4"/>
      <c r="K27" s="1"/>
      <c r="L27" s="1"/>
      <c r="M27" s="1"/>
      <c r="O27" s="1"/>
      <c r="P27" s="1"/>
    </row>
    <row r="28" spans="1:16" ht="18.75" x14ac:dyDescent="0.3">
      <c r="A28" s="7"/>
      <c r="B28" s="8"/>
      <c r="C28" s="4"/>
      <c r="D28" s="4"/>
      <c r="E28" s="4"/>
      <c r="F28" s="4"/>
      <c r="G28" s="2"/>
      <c r="H28" s="1"/>
      <c r="I28" s="1"/>
      <c r="J28" s="4"/>
      <c r="K28" s="1"/>
      <c r="L28" s="1"/>
      <c r="M28" s="1"/>
      <c r="O28" s="1"/>
      <c r="P28" s="1"/>
    </row>
    <row r="29" spans="1:16" ht="60" x14ac:dyDescent="0.3">
      <c r="A29" s="7"/>
      <c r="B29" s="8"/>
      <c r="C29" s="9">
        <v>1</v>
      </c>
      <c r="D29" s="10" t="s">
        <v>7</v>
      </c>
      <c r="E29" s="11" t="s">
        <v>358</v>
      </c>
      <c r="F29" s="4"/>
      <c r="G29" s="2"/>
      <c r="H29" s="1"/>
      <c r="I29" s="1"/>
      <c r="J29" s="4"/>
      <c r="K29" s="1"/>
      <c r="L29" s="1"/>
      <c r="M29" s="1"/>
      <c r="O29" s="1"/>
      <c r="P29" s="1"/>
    </row>
    <row r="30" spans="1:16" ht="75" x14ac:dyDescent="0.3">
      <c r="A30" s="7"/>
      <c r="B30" s="8"/>
      <c r="C30" s="9">
        <v>2</v>
      </c>
      <c r="D30" s="10" t="s">
        <v>8</v>
      </c>
      <c r="E30" s="11" t="s">
        <v>370</v>
      </c>
      <c r="F30" s="4"/>
      <c r="G30" s="2"/>
      <c r="H30" s="1"/>
      <c r="I30" s="1"/>
      <c r="J30" s="4"/>
      <c r="K30" s="1"/>
      <c r="L30" s="1"/>
      <c r="M30" s="1"/>
      <c r="O30" s="1"/>
      <c r="P30" s="1"/>
    </row>
    <row r="31" spans="1:16" ht="105" x14ac:dyDescent="0.3">
      <c r="A31" s="7"/>
      <c r="B31" s="8"/>
      <c r="C31" s="9">
        <v>3</v>
      </c>
      <c r="D31" s="10" t="s">
        <v>9</v>
      </c>
      <c r="E31" s="11" t="s">
        <v>371</v>
      </c>
      <c r="F31" s="4"/>
      <c r="G31" s="2"/>
      <c r="H31" s="1"/>
      <c r="I31" s="1"/>
      <c r="J31" s="4"/>
      <c r="K31" s="1"/>
      <c r="L31" s="1"/>
      <c r="M31" s="1"/>
      <c r="O31" s="1"/>
      <c r="P31" s="1"/>
    </row>
    <row r="32" spans="1:16" ht="90" x14ac:dyDescent="0.3">
      <c r="A32" s="7"/>
      <c r="B32" s="8"/>
      <c r="C32" s="9">
        <v>4</v>
      </c>
      <c r="D32" s="10" t="s">
        <v>10</v>
      </c>
      <c r="E32" s="11" t="s">
        <v>359</v>
      </c>
      <c r="F32" s="4"/>
      <c r="G32" s="2"/>
      <c r="H32" s="1"/>
      <c r="I32" s="1"/>
      <c r="J32" s="4"/>
      <c r="K32" s="1"/>
      <c r="L32" s="1"/>
      <c r="M32" s="1"/>
      <c r="O32" s="1"/>
      <c r="P32" s="1"/>
    </row>
    <row r="33" spans="1:16" ht="18.75" x14ac:dyDescent="0.3">
      <c r="A33" s="7"/>
      <c r="B33" s="8"/>
      <c r="C33" s="4"/>
      <c r="D33" s="4"/>
      <c r="E33" s="4"/>
      <c r="F33" s="4"/>
      <c r="G33" s="2"/>
      <c r="H33" s="1"/>
      <c r="I33" s="1"/>
      <c r="J33" s="4"/>
      <c r="K33" s="1"/>
      <c r="L33" s="1"/>
      <c r="M33" s="1"/>
      <c r="O33" s="1"/>
      <c r="P33" s="1"/>
    </row>
    <row r="34" spans="1:16" ht="18.75" x14ac:dyDescent="0.3">
      <c r="A34" s="7"/>
      <c r="B34" s="8" t="s">
        <v>11</v>
      </c>
      <c r="C34" s="4" t="s">
        <v>12</v>
      </c>
      <c r="D34" s="4"/>
      <c r="E34" s="4"/>
      <c r="F34" s="4"/>
      <c r="G34" s="2"/>
      <c r="H34" s="1"/>
      <c r="I34" s="1"/>
      <c r="J34" s="4"/>
      <c r="K34" s="1"/>
      <c r="L34" s="1"/>
      <c r="M34" s="1"/>
      <c r="O34" s="1"/>
      <c r="P34" s="1"/>
    </row>
    <row r="35" spans="1:16" ht="25.5" customHeight="1" x14ac:dyDescent="0.3">
      <c r="A35" s="7"/>
      <c r="B35" s="8"/>
      <c r="C35" s="4"/>
      <c r="D35" s="4"/>
      <c r="E35" s="4"/>
      <c r="F35" s="4"/>
      <c r="G35" s="2"/>
      <c r="H35" s="1"/>
      <c r="I35" s="1"/>
      <c r="J35" s="4"/>
      <c r="K35" s="1"/>
      <c r="L35" s="1"/>
      <c r="M35" s="1"/>
      <c r="O35" s="1"/>
      <c r="P35" s="1"/>
    </row>
    <row r="36" spans="1:16" ht="18.75" x14ac:dyDescent="0.3">
      <c r="A36" s="7"/>
      <c r="B36" s="8"/>
      <c r="C36" s="9">
        <v>1</v>
      </c>
      <c r="D36" s="10" t="s">
        <v>13</v>
      </c>
      <c r="E36" s="4"/>
      <c r="F36" s="4"/>
      <c r="G36" s="2"/>
      <c r="H36" s="1"/>
      <c r="I36" s="1"/>
      <c r="J36" s="4"/>
      <c r="K36" s="1"/>
      <c r="L36" s="1"/>
      <c r="M36" s="1"/>
      <c r="O36" s="1"/>
      <c r="P36" s="1"/>
    </row>
    <row r="37" spans="1:16" ht="18.75" x14ac:dyDescent="0.3">
      <c r="A37" s="7"/>
      <c r="B37" s="8"/>
      <c r="C37" s="9">
        <v>2</v>
      </c>
      <c r="D37" s="10" t="s">
        <v>14</v>
      </c>
      <c r="E37" s="4"/>
      <c r="F37" s="4"/>
      <c r="G37" s="2"/>
      <c r="H37" s="1"/>
      <c r="I37" s="1"/>
      <c r="J37" s="4"/>
      <c r="K37" s="1"/>
      <c r="L37" s="1"/>
      <c r="M37" s="1"/>
      <c r="O37" s="1"/>
      <c r="P37" s="1"/>
    </row>
    <row r="38" spans="1:16" ht="18.75" x14ac:dyDescent="0.3">
      <c r="A38" s="7"/>
      <c r="B38" s="8"/>
      <c r="C38" s="9">
        <v>3</v>
      </c>
      <c r="D38" s="10" t="s">
        <v>15</v>
      </c>
      <c r="E38" s="4"/>
      <c r="F38" s="4"/>
      <c r="G38" s="2"/>
      <c r="H38" s="1"/>
      <c r="I38" s="1"/>
      <c r="J38" s="4"/>
      <c r="K38" s="1"/>
      <c r="L38" s="1"/>
      <c r="M38" s="1"/>
      <c r="O38" s="1"/>
      <c r="P38" s="1"/>
    </row>
    <row r="39" spans="1:16" ht="18.75" x14ac:dyDescent="0.3">
      <c r="A39" s="7"/>
      <c r="B39" s="8"/>
      <c r="C39" s="9">
        <v>4</v>
      </c>
      <c r="D39" s="10" t="s">
        <v>16</v>
      </c>
      <c r="E39" s="4"/>
      <c r="F39" s="4"/>
      <c r="G39" s="2"/>
      <c r="H39" s="1"/>
      <c r="I39" s="1"/>
      <c r="J39" s="4"/>
      <c r="K39" s="1"/>
      <c r="L39" s="1"/>
      <c r="M39" s="1"/>
      <c r="O39" s="1"/>
      <c r="P39" s="1"/>
    </row>
    <row r="40" spans="1:16" ht="18.75" x14ac:dyDescent="0.3">
      <c r="A40" s="7"/>
      <c r="B40" s="8"/>
      <c r="C40" s="4"/>
      <c r="D40" s="4"/>
      <c r="E40" s="4"/>
      <c r="F40" s="4"/>
      <c r="G40" s="2"/>
      <c r="H40" s="1"/>
      <c r="I40" s="1"/>
      <c r="J40" s="1"/>
      <c r="K40" s="1"/>
      <c r="L40" s="1"/>
      <c r="M40" s="1"/>
      <c r="N40" s="1"/>
      <c r="O40" s="1"/>
      <c r="P40" s="1"/>
    </row>
    <row r="41" spans="1:16" ht="18.75" x14ac:dyDescent="0.3">
      <c r="A41" s="7"/>
      <c r="B41" s="8" t="s">
        <v>42</v>
      </c>
      <c r="C41" s="144" t="s">
        <v>796</v>
      </c>
      <c r="D41" s="144"/>
      <c r="E41" s="144"/>
      <c r="F41" s="4"/>
      <c r="G41" s="2"/>
      <c r="H41" s="1"/>
      <c r="I41" s="1"/>
      <c r="J41" s="1"/>
      <c r="K41" s="1"/>
      <c r="L41" s="1"/>
      <c r="M41" s="1"/>
      <c r="N41" s="1"/>
      <c r="O41" s="1"/>
      <c r="P41" s="1"/>
    </row>
    <row r="42" spans="1:16" ht="27.75" customHeight="1" x14ac:dyDescent="0.3">
      <c r="A42" s="7"/>
      <c r="B42" s="8"/>
      <c r="C42" s="144"/>
      <c r="D42" s="144"/>
      <c r="E42" s="144"/>
      <c r="F42" s="4"/>
      <c r="G42" s="2"/>
      <c r="H42" s="1"/>
      <c r="I42" s="1"/>
      <c r="J42" s="1"/>
      <c r="K42" s="1"/>
      <c r="L42" s="1"/>
      <c r="M42" s="1"/>
      <c r="N42" s="1"/>
      <c r="O42" s="1"/>
      <c r="P42" s="1"/>
    </row>
    <row r="43" spans="1:16" ht="18.75" x14ac:dyDescent="0.3">
      <c r="A43" s="7"/>
      <c r="B43" s="8"/>
      <c r="C43" s="4"/>
      <c r="D43" s="4"/>
      <c r="E43" s="4"/>
      <c r="F43" s="4"/>
      <c r="G43" s="2"/>
      <c r="H43" s="1"/>
      <c r="I43" s="1"/>
      <c r="J43" s="1"/>
      <c r="K43" s="1"/>
      <c r="L43" s="1"/>
      <c r="M43" s="1"/>
      <c r="N43" s="1"/>
      <c r="O43" s="1"/>
      <c r="P43" s="1"/>
    </row>
    <row r="44" spans="1:16" ht="18.75" x14ac:dyDescent="0.3">
      <c r="A44" s="2"/>
      <c r="B44" s="8" t="s">
        <v>744</v>
      </c>
      <c r="C44" s="144" t="s">
        <v>360</v>
      </c>
      <c r="D44" s="144"/>
      <c r="E44" s="144"/>
      <c r="F44" s="4"/>
      <c r="G44" s="2"/>
      <c r="H44" s="1"/>
      <c r="I44" s="1"/>
      <c r="J44" s="1"/>
      <c r="K44" s="1"/>
      <c r="L44" s="1"/>
      <c r="M44" s="1"/>
      <c r="N44" s="1"/>
      <c r="O44" s="1"/>
      <c r="P44" s="1"/>
    </row>
    <row r="45" spans="1:16" ht="15" customHeight="1" x14ac:dyDescent="0.3">
      <c r="A45" s="2"/>
      <c r="B45" s="8"/>
      <c r="C45" s="144"/>
      <c r="D45" s="144"/>
      <c r="E45" s="144"/>
      <c r="F45" s="4"/>
      <c r="G45" s="2"/>
      <c r="H45" s="1"/>
      <c r="I45" s="1"/>
      <c r="J45" s="1"/>
      <c r="K45" s="1"/>
      <c r="L45" s="1"/>
      <c r="M45" s="1"/>
      <c r="N45" s="1"/>
      <c r="O45" s="1"/>
      <c r="P45" s="1"/>
    </row>
    <row r="46" spans="1:16" ht="18.75" x14ac:dyDescent="0.3">
      <c r="A46" s="2"/>
      <c r="B46" s="8"/>
      <c r="C46" s="4"/>
      <c r="D46" s="4"/>
      <c r="E46" s="4"/>
      <c r="F46" s="4"/>
      <c r="G46" s="2"/>
      <c r="H46" s="1"/>
      <c r="I46" s="1"/>
      <c r="J46" s="1"/>
      <c r="K46" s="1"/>
      <c r="L46" s="1"/>
      <c r="M46" s="1"/>
      <c r="N46" s="1"/>
      <c r="O46" s="1"/>
      <c r="P46" s="1"/>
    </row>
    <row r="47" spans="1:16" ht="21" customHeight="1" x14ac:dyDescent="0.3">
      <c r="A47" s="2"/>
      <c r="B47" s="8" t="s">
        <v>17</v>
      </c>
      <c r="C47" s="4" t="s">
        <v>745</v>
      </c>
      <c r="D47" s="2"/>
      <c r="E47" s="2"/>
      <c r="F47" s="2"/>
      <c r="G47" s="2"/>
      <c r="H47" s="1"/>
      <c r="I47" s="1"/>
      <c r="J47" s="1"/>
      <c r="K47" s="1"/>
      <c r="L47" s="1"/>
      <c r="M47" s="1"/>
      <c r="N47" s="1"/>
      <c r="O47" s="1"/>
      <c r="P47" s="1"/>
    </row>
    <row r="48" spans="1:16" ht="18.75" x14ac:dyDescent="0.3">
      <c r="A48" s="2"/>
      <c r="B48" s="8"/>
      <c r="C48" s="4"/>
      <c r="D48" s="4"/>
      <c r="E48" s="4"/>
      <c r="F48" s="4"/>
      <c r="G48" s="2"/>
      <c r="H48" s="1"/>
      <c r="I48" s="1"/>
      <c r="J48" s="1"/>
      <c r="K48" s="1"/>
      <c r="L48" s="1"/>
      <c r="M48" s="1"/>
      <c r="N48" s="1"/>
      <c r="O48" s="1"/>
      <c r="P48" s="1"/>
    </row>
    <row r="49" spans="1:16" ht="47.25" customHeight="1" x14ac:dyDescent="0.3">
      <c r="A49" s="2"/>
      <c r="B49" s="8" t="s">
        <v>44</v>
      </c>
      <c r="C49" s="148" t="s">
        <v>746</v>
      </c>
      <c r="D49" s="144"/>
      <c r="E49" s="144"/>
      <c r="F49" s="4"/>
      <c r="G49" s="2"/>
      <c r="H49" s="1"/>
      <c r="I49" s="1"/>
      <c r="J49" s="1"/>
      <c r="K49" s="1"/>
      <c r="L49" s="1"/>
      <c r="M49" s="1"/>
      <c r="N49" s="1"/>
      <c r="O49" s="1"/>
      <c r="P49" s="1"/>
    </row>
    <row r="50" spans="1:16" ht="18.75" x14ac:dyDescent="0.3">
      <c r="A50" s="2"/>
      <c r="B50" s="8"/>
      <c r="C50" s="5"/>
      <c r="D50" s="4"/>
      <c r="E50" s="4"/>
      <c r="F50" s="4"/>
      <c r="G50" s="2"/>
      <c r="H50" s="1"/>
      <c r="I50" s="1"/>
      <c r="J50" s="1"/>
      <c r="K50" s="1"/>
      <c r="L50" s="1"/>
      <c r="M50" s="1"/>
      <c r="N50" s="1"/>
      <c r="O50" s="1"/>
      <c r="P50" s="1"/>
    </row>
    <row r="51" spans="1:16" ht="21.75" customHeight="1" x14ac:dyDescent="0.3">
      <c r="A51" s="2"/>
      <c r="B51" s="8" t="s">
        <v>18</v>
      </c>
      <c r="C51" s="5" t="s">
        <v>19</v>
      </c>
      <c r="D51" s="4"/>
      <c r="E51" s="4"/>
      <c r="F51" s="4"/>
      <c r="G51" s="2"/>
      <c r="H51" s="1"/>
      <c r="I51" s="1"/>
      <c r="J51" s="1"/>
      <c r="K51" s="1"/>
      <c r="L51" s="1"/>
      <c r="M51" s="1"/>
      <c r="N51" s="1"/>
      <c r="O51" s="1"/>
      <c r="P51" s="1"/>
    </row>
    <row r="52" spans="1:16" ht="18.75" x14ac:dyDescent="0.3">
      <c r="A52" s="2"/>
      <c r="B52" s="8"/>
      <c r="C52" s="4"/>
      <c r="D52" s="4"/>
      <c r="E52" s="4"/>
      <c r="F52" s="4"/>
      <c r="G52" s="2"/>
      <c r="H52" s="1"/>
      <c r="I52" s="1"/>
      <c r="J52" s="1"/>
      <c r="K52" s="1"/>
      <c r="L52" s="1"/>
      <c r="M52" s="1"/>
      <c r="N52" s="1"/>
      <c r="O52" s="1"/>
      <c r="P52" s="1"/>
    </row>
    <row r="53" spans="1:16" ht="38.25" customHeight="1" x14ac:dyDescent="0.3">
      <c r="A53" s="2"/>
      <c r="B53" s="8" t="s">
        <v>350</v>
      </c>
      <c r="C53" s="144" t="s">
        <v>747</v>
      </c>
      <c r="D53" s="144"/>
      <c r="E53" s="144"/>
      <c r="F53" s="2"/>
      <c r="G53" s="2"/>
      <c r="H53" s="1"/>
      <c r="I53" s="1"/>
      <c r="J53" s="1"/>
      <c r="K53" s="1"/>
      <c r="L53" s="1"/>
      <c r="M53" s="1"/>
      <c r="N53" s="1"/>
      <c r="O53" s="1"/>
      <c r="P53" s="1"/>
    </row>
    <row r="54" spans="1:16" ht="18.75" x14ac:dyDescent="0.3">
      <c r="A54" s="2"/>
      <c r="B54" s="8"/>
      <c r="C54" s="4"/>
      <c r="D54" s="4"/>
      <c r="E54" s="4"/>
      <c r="F54" s="2"/>
      <c r="G54" s="2"/>
      <c r="H54" s="1"/>
      <c r="I54" s="1"/>
      <c r="J54" s="1"/>
      <c r="K54" s="1"/>
      <c r="L54" s="1"/>
      <c r="M54" s="1"/>
      <c r="N54" s="1"/>
      <c r="O54" s="1"/>
      <c r="P54" s="1"/>
    </row>
    <row r="55" spans="1:16" ht="18.75" x14ac:dyDescent="0.3">
      <c r="A55" s="2"/>
      <c r="B55" s="8"/>
      <c r="C55" s="4"/>
      <c r="D55" s="2"/>
      <c r="E55" s="2"/>
      <c r="F55" s="2"/>
      <c r="G55" s="2"/>
      <c r="H55" s="1"/>
      <c r="I55" s="1"/>
      <c r="J55" s="1"/>
      <c r="K55" s="1"/>
      <c r="L55" s="1"/>
      <c r="M55" s="1"/>
      <c r="N55" s="1"/>
      <c r="O55" s="1"/>
      <c r="P55" s="1"/>
    </row>
    <row r="56" spans="1:16" ht="18.75" x14ac:dyDescent="0.3">
      <c r="A56" s="3" t="s">
        <v>20</v>
      </c>
      <c r="B56" s="8"/>
      <c r="C56" s="4"/>
      <c r="D56" s="2"/>
      <c r="E56" s="2"/>
      <c r="F56" s="2"/>
      <c r="G56" s="2"/>
      <c r="H56" s="1"/>
      <c r="I56" s="1"/>
      <c r="J56" s="1"/>
      <c r="K56" s="1"/>
      <c r="L56" s="1"/>
      <c r="M56" s="1"/>
      <c r="N56" s="1"/>
      <c r="O56" s="1"/>
      <c r="P56" s="1"/>
    </row>
    <row r="57" spans="1:16" ht="18.75" x14ac:dyDescent="0.3">
      <c r="A57" s="3"/>
      <c r="B57" s="8"/>
      <c r="C57" s="4"/>
      <c r="D57" s="2"/>
      <c r="E57" s="2"/>
      <c r="F57" s="2"/>
      <c r="G57" s="2"/>
      <c r="H57" s="1"/>
      <c r="I57" s="1"/>
      <c r="J57" s="1"/>
      <c r="K57" s="1"/>
      <c r="L57" s="1"/>
      <c r="M57" s="1"/>
      <c r="N57" s="1"/>
      <c r="O57" s="1"/>
      <c r="P57" s="1"/>
    </row>
    <row r="58" spans="1:16" ht="18.75" x14ac:dyDescent="0.3">
      <c r="A58" s="3"/>
      <c r="B58" s="157" t="s">
        <v>391</v>
      </c>
      <c r="C58" s="158"/>
      <c r="D58" s="159"/>
      <c r="E58" s="2"/>
      <c r="F58" s="2"/>
      <c r="G58" s="2"/>
      <c r="H58" s="1"/>
      <c r="I58" s="1"/>
      <c r="J58" s="1"/>
      <c r="K58" s="1"/>
      <c r="L58" s="1"/>
      <c r="M58" s="1"/>
      <c r="N58" s="1"/>
      <c r="O58" s="1"/>
      <c r="P58" s="1"/>
    </row>
    <row r="59" spans="1:16" ht="18.75" x14ac:dyDescent="0.3">
      <c r="A59" s="3"/>
      <c r="B59" s="8"/>
      <c r="C59" s="4"/>
      <c r="D59" s="2"/>
      <c r="E59" s="2"/>
      <c r="F59" s="2"/>
      <c r="G59" s="2"/>
      <c r="H59" s="1"/>
      <c r="I59" s="1"/>
      <c r="J59" s="1"/>
      <c r="K59" s="1"/>
      <c r="L59" s="1"/>
      <c r="M59" s="1"/>
      <c r="N59" s="1"/>
      <c r="O59" s="1"/>
      <c r="P59" s="1"/>
    </row>
    <row r="60" spans="1:16" ht="48" customHeight="1" x14ac:dyDescent="0.3">
      <c r="A60" s="3"/>
      <c r="B60" s="149" t="s">
        <v>748</v>
      </c>
      <c r="C60" s="149"/>
      <c r="D60" s="149"/>
      <c r="E60" s="2"/>
      <c r="F60" s="2"/>
      <c r="G60" s="2"/>
      <c r="H60" s="1"/>
      <c r="I60" s="1"/>
      <c r="J60" s="1"/>
      <c r="K60" s="1"/>
      <c r="L60" s="1"/>
      <c r="M60" s="1"/>
      <c r="N60" s="1"/>
      <c r="O60" s="1"/>
      <c r="P60" s="1"/>
    </row>
    <row r="61" spans="1:16" ht="18.75" x14ac:dyDescent="0.3">
      <c r="A61" s="3"/>
      <c r="B61" s="8"/>
      <c r="C61" s="4"/>
      <c r="D61" s="2"/>
      <c r="E61" s="2"/>
      <c r="F61" s="2"/>
      <c r="G61" s="2"/>
      <c r="H61" s="1"/>
      <c r="I61" s="1"/>
      <c r="J61" s="1"/>
      <c r="K61" s="1"/>
      <c r="L61" s="1"/>
      <c r="M61" s="1"/>
      <c r="N61" s="1"/>
      <c r="O61" s="1"/>
      <c r="P61" s="1"/>
    </row>
    <row r="62" spans="1:16" ht="125.25" customHeight="1" x14ac:dyDescent="0.3">
      <c r="A62" s="3"/>
      <c r="B62" s="167" t="s">
        <v>749</v>
      </c>
      <c r="C62" s="167"/>
      <c r="D62" s="167"/>
      <c r="E62" s="167"/>
      <c r="F62" s="2"/>
      <c r="G62" s="2"/>
      <c r="H62" s="1"/>
      <c r="I62" s="1"/>
      <c r="J62" s="1"/>
      <c r="K62" s="1"/>
      <c r="L62" s="1"/>
      <c r="M62" s="1"/>
      <c r="N62" s="1"/>
      <c r="O62" s="1"/>
      <c r="P62" s="1"/>
    </row>
    <row r="63" spans="1:16" ht="18.75" x14ac:dyDescent="0.3">
      <c r="A63" s="3"/>
      <c r="B63" s="8"/>
      <c r="C63" s="4"/>
      <c r="D63" s="2"/>
      <c r="E63" s="2"/>
      <c r="F63" s="2"/>
      <c r="G63" s="2"/>
      <c r="H63" s="1"/>
      <c r="I63" s="1"/>
      <c r="J63" s="1"/>
      <c r="K63" s="1"/>
      <c r="L63" s="1"/>
      <c r="M63" s="1"/>
      <c r="N63" s="1"/>
      <c r="O63" s="1"/>
      <c r="P63" s="1"/>
    </row>
    <row r="64" spans="1:16" ht="42" customHeight="1" x14ac:dyDescent="0.3">
      <c r="A64" s="1"/>
      <c r="B64" s="12" t="s">
        <v>21</v>
      </c>
      <c r="C64" s="166" t="s">
        <v>392</v>
      </c>
      <c r="D64" s="155"/>
      <c r="E64" s="156"/>
      <c r="F64" s="4"/>
      <c r="G64" s="2"/>
      <c r="H64" s="1"/>
      <c r="I64" s="1"/>
      <c r="J64" s="1"/>
      <c r="K64" s="1"/>
      <c r="L64" s="1"/>
      <c r="M64" s="1"/>
      <c r="N64" s="1"/>
      <c r="O64" s="1"/>
      <c r="P64" s="1"/>
    </row>
    <row r="65" spans="1:16" ht="18.75" x14ac:dyDescent="0.3">
      <c r="A65" s="4"/>
      <c r="B65" s="8"/>
      <c r="C65" s="4"/>
      <c r="D65" s="2"/>
      <c r="E65" s="2"/>
      <c r="F65" s="2"/>
      <c r="G65" s="2"/>
      <c r="H65" s="1"/>
      <c r="I65" s="1"/>
      <c r="J65" s="1"/>
      <c r="K65" s="1"/>
      <c r="L65" s="1"/>
      <c r="M65" s="1"/>
      <c r="N65" s="1"/>
      <c r="O65" s="1"/>
      <c r="P65" s="1"/>
    </row>
    <row r="66" spans="1:16" ht="45" customHeight="1" x14ac:dyDescent="0.3">
      <c r="A66" s="1"/>
      <c r="B66" s="153" t="s">
        <v>22</v>
      </c>
      <c r="C66" s="154" t="s">
        <v>797</v>
      </c>
      <c r="D66" s="155"/>
      <c r="E66" s="156"/>
      <c r="F66" s="2"/>
      <c r="G66" s="2"/>
      <c r="H66" s="1"/>
      <c r="I66" s="1"/>
      <c r="J66" s="1"/>
      <c r="K66" s="1"/>
      <c r="L66" s="1"/>
      <c r="M66" s="1"/>
      <c r="N66" s="1"/>
      <c r="O66" s="1"/>
      <c r="P66" s="1"/>
    </row>
    <row r="67" spans="1:16" ht="45.75" customHeight="1" x14ac:dyDescent="0.3">
      <c r="A67" s="1"/>
      <c r="B67" s="153"/>
      <c r="C67" s="154" t="s">
        <v>798</v>
      </c>
      <c r="D67" s="155"/>
      <c r="E67" s="156"/>
      <c r="F67" s="2"/>
      <c r="G67" s="2"/>
      <c r="H67" s="1"/>
      <c r="I67" s="1"/>
      <c r="J67" s="1"/>
      <c r="K67" s="1"/>
      <c r="L67" s="1"/>
      <c r="M67" s="1"/>
      <c r="N67" s="1"/>
      <c r="O67" s="1"/>
      <c r="P67" s="1"/>
    </row>
    <row r="68" spans="1:16" ht="61.5" customHeight="1" x14ac:dyDescent="0.3">
      <c r="A68" s="1"/>
      <c r="B68" s="153"/>
      <c r="C68" s="154" t="s">
        <v>750</v>
      </c>
      <c r="D68" s="155"/>
      <c r="E68" s="156"/>
      <c r="F68" s="2"/>
      <c r="G68" s="2"/>
      <c r="H68" s="1"/>
      <c r="I68" s="1"/>
      <c r="J68" s="1"/>
      <c r="K68" s="1"/>
      <c r="L68" s="1"/>
      <c r="M68" s="1"/>
      <c r="N68" s="1"/>
      <c r="O68" s="1"/>
      <c r="P68" s="1"/>
    </row>
    <row r="69" spans="1:16" ht="232.5" customHeight="1" x14ac:dyDescent="0.3">
      <c r="A69" s="1"/>
      <c r="B69" s="153"/>
      <c r="C69" s="154" t="s">
        <v>799</v>
      </c>
      <c r="D69" s="155"/>
      <c r="E69" s="156"/>
      <c r="F69" s="2"/>
      <c r="G69" s="2"/>
      <c r="H69" s="1"/>
      <c r="I69" s="1"/>
      <c r="J69" s="1"/>
      <c r="K69" s="1"/>
      <c r="L69" s="1"/>
      <c r="M69" s="1"/>
      <c r="N69" s="1"/>
      <c r="O69" s="1"/>
      <c r="P69" s="1"/>
    </row>
    <row r="70" spans="1:16" ht="133.5" customHeight="1" x14ac:dyDescent="0.3">
      <c r="A70" s="2"/>
      <c r="B70" s="153"/>
      <c r="C70" s="154" t="s">
        <v>800</v>
      </c>
      <c r="D70" s="155"/>
      <c r="E70" s="156"/>
      <c r="F70" s="2"/>
      <c r="G70" s="2"/>
      <c r="H70" s="1"/>
      <c r="I70" s="1"/>
      <c r="J70" s="1"/>
      <c r="K70" s="1"/>
      <c r="L70" s="1"/>
      <c r="M70" s="1"/>
      <c r="N70" s="1"/>
      <c r="O70" s="1"/>
      <c r="P70" s="1"/>
    </row>
    <row r="71" spans="1:16" ht="51.75" customHeight="1" x14ac:dyDescent="0.3">
      <c r="A71" s="2"/>
      <c r="B71" s="153"/>
      <c r="C71" s="154" t="s">
        <v>751</v>
      </c>
      <c r="D71" s="155"/>
      <c r="E71" s="156"/>
      <c r="F71" s="2"/>
      <c r="G71" s="2"/>
      <c r="H71" s="1"/>
      <c r="I71" s="1"/>
      <c r="J71" s="1"/>
      <c r="K71" s="1"/>
      <c r="L71" s="1"/>
      <c r="M71" s="1"/>
      <c r="N71" s="1"/>
      <c r="O71" s="1"/>
      <c r="P71" s="1"/>
    </row>
    <row r="72" spans="1:16" ht="123.75" customHeight="1" x14ac:dyDescent="0.3">
      <c r="A72" s="2"/>
      <c r="B72" s="153"/>
      <c r="C72" s="154" t="s">
        <v>393</v>
      </c>
      <c r="D72" s="155"/>
      <c r="E72" s="156"/>
      <c r="F72" s="2"/>
      <c r="G72" s="2"/>
      <c r="H72" s="1"/>
      <c r="I72" s="1"/>
      <c r="J72" s="1"/>
      <c r="K72" s="1"/>
      <c r="L72" s="1"/>
      <c r="M72" s="1"/>
      <c r="N72" s="1"/>
      <c r="O72" s="1"/>
      <c r="P72" s="1"/>
    </row>
    <row r="73" spans="1:16" ht="60" customHeight="1" x14ac:dyDescent="0.3">
      <c r="A73" s="2"/>
      <c r="B73" s="153"/>
      <c r="C73" s="154" t="s">
        <v>752</v>
      </c>
      <c r="D73" s="155"/>
      <c r="E73" s="156"/>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8" t="s">
        <v>376</v>
      </c>
      <c r="B79" s="2"/>
      <c r="C79" s="2"/>
      <c r="D79" s="2"/>
      <c r="E79" s="2"/>
      <c r="F79" s="8" t="s">
        <v>377</v>
      </c>
      <c r="G79" s="1"/>
      <c r="H79" s="1"/>
      <c r="I79" s="1"/>
      <c r="J79" s="1"/>
      <c r="K79" s="1"/>
      <c r="L79" s="1"/>
      <c r="M79" s="1"/>
      <c r="N79" s="1"/>
      <c r="O79" s="1"/>
      <c r="P79" s="1"/>
    </row>
    <row r="80" spans="1:16" ht="18.75" x14ac:dyDescent="0.3">
      <c r="A80" s="8"/>
      <c r="B80" s="2"/>
      <c r="C80" s="2"/>
      <c r="D80" s="2"/>
      <c r="E80" s="2"/>
      <c r="F80" s="1"/>
      <c r="G80" s="1"/>
      <c r="H80" s="1"/>
      <c r="I80" s="1"/>
      <c r="J80" s="1"/>
      <c r="K80" s="1"/>
      <c r="L80" s="1"/>
      <c r="M80" s="1"/>
      <c r="N80" s="1"/>
      <c r="O80" s="1"/>
      <c r="P80" s="1"/>
    </row>
    <row r="81" spans="1:12" ht="25.5" customHeight="1" x14ac:dyDescent="0.25">
      <c r="B81" s="112"/>
      <c r="C81" s="10" t="s">
        <v>24</v>
      </c>
      <c r="D81" s="13" t="s">
        <v>365</v>
      </c>
      <c r="F81" s="160" t="s">
        <v>373</v>
      </c>
      <c r="G81" s="116" t="s">
        <v>374</v>
      </c>
      <c r="H81" s="117">
        <v>4</v>
      </c>
      <c r="I81" s="118"/>
      <c r="J81" s="119"/>
      <c r="K81" s="119"/>
      <c r="L81" s="119"/>
    </row>
    <row r="82" spans="1:12" ht="27" customHeight="1" x14ac:dyDescent="0.25">
      <c r="B82" s="113"/>
      <c r="C82" s="10" t="s">
        <v>25</v>
      </c>
      <c r="D82" s="13" t="s">
        <v>363</v>
      </c>
      <c r="F82" s="161"/>
      <c r="G82" s="116" t="s">
        <v>9</v>
      </c>
      <c r="H82" s="117">
        <v>3</v>
      </c>
      <c r="I82" s="120"/>
      <c r="J82" s="118"/>
      <c r="K82" s="119"/>
      <c r="L82" s="119"/>
    </row>
    <row r="83" spans="1:12" ht="25.5" x14ac:dyDescent="0.25">
      <c r="B83" s="114"/>
      <c r="C83" s="10" t="s">
        <v>26</v>
      </c>
      <c r="D83" s="13" t="s">
        <v>364</v>
      </c>
      <c r="F83" s="161"/>
      <c r="G83" s="116" t="s">
        <v>8</v>
      </c>
      <c r="H83" s="117">
        <v>2</v>
      </c>
      <c r="I83" s="120"/>
      <c r="J83" s="118"/>
      <c r="K83" s="118"/>
      <c r="L83" s="119"/>
    </row>
    <row r="84" spans="1:12" ht="25.5" x14ac:dyDescent="0.25">
      <c r="F84" s="162"/>
      <c r="G84" s="116" t="s">
        <v>7</v>
      </c>
      <c r="H84" s="117">
        <v>1</v>
      </c>
      <c r="I84" s="120"/>
      <c r="J84" s="120"/>
      <c r="K84" s="120"/>
      <c r="L84" s="118"/>
    </row>
    <row r="85" spans="1:12" x14ac:dyDescent="0.25">
      <c r="I85" s="121">
        <v>1</v>
      </c>
      <c r="J85" s="121">
        <v>2</v>
      </c>
      <c r="K85" s="121">
        <v>3</v>
      </c>
      <c r="L85" s="121">
        <v>4</v>
      </c>
    </row>
    <row r="86" spans="1:12" ht="63.75" x14ac:dyDescent="0.25">
      <c r="I86" s="116" t="s">
        <v>13</v>
      </c>
      <c r="J86" s="116" t="s">
        <v>14</v>
      </c>
      <c r="K86" s="116" t="s">
        <v>15</v>
      </c>
      <c r="L86" s="116" t="s">
        <v>16</v>
      </c>
    </row>
    <row r="87" spans="1:12" ht="15" customHeight="1" x14ac:dyDescent="0.25">
      <c r="I87" s="163" t="s">
        <v>375</v>
      </c>
      <c r="J87" s="164"/>
      <c r="K87" s="164"/>
      <c r="L87" s="165"/>
    </row>
    <row r="89" spans="1:12" x14ac:dyDescent="0.25">
      <c r="A89" s="3" t="s">
        <v>352</v>
      </c>
    </row>
    <row r="91" spans="1:12" ht="409.5" customHeight="1" x14ac:dyDescent="0.25">
      <c r="A91" s="152" t="s">
        <v>811</v>
      </c>
      <c r="B91" s="152"/>
      <c r="C91" s="152"/>
      <c r="D91" s="152"/>
      <c r="E91" s="152"/>
    </row>
    <row r="92" spans="1:12" ht="120.75" customHeight="1" x14ac:dyDescent="0.25">
      <c r="A92" s="152"/>
      <c r="B92" s="152"/>
      <c r="C92" s="152"/>
      <c r="D92" s="152"/>
      <c r="E92" s="152"/>
    </row>
    <row r="95" spans="1:12" x14ac:dyDescent="0.25">
      <c r="A95" s="59" t="s">
        <v>194</v>
      </c>
    </row>
    <row r="97" spans="1:5" ht="48.75" customHeight="1" x14ac:dyDescent="0.25">
      <c r="A97" s="150" t="s">
        <v>195</v>
      </c>
      <c r="B97" s="151"/>
      <c r="C97" s="151"/>
      <c r="D97" s="151"/>
      <c r="E97" s="151"/>
    </row>
    <row r="100" spans="1:5" x14ac:dyDescent="0.25">
      <c r="A100" s="57"/>
    </row>
    <row r="101" spans="1:5" x14ac:dyDescent="0.25">
      <c r="A101" s="58"/>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(S)'!A14</f>
        <v>S.R8</v>
      </c>
      <c r="D5" s="139"/>
      <c r="E5" s="142" t="str">
        <f>'1. Subvenciones (S)'!B14</f>
        <v>Incumplimiento de las obligaciones en materia de información, comunicación y publicidad</v>
      </c>
      <c r="F5" s="143"/>
      <c r="G5" s="81" t="str">
        <f>'1. Subvenciones (S)'!C14</f>
        <v>No se cumple lo estipulado en la normativa nacional o europea respecto a las obligaciones de información y publicidad.</v>
      </c>
      <c r="H5" s="28">
        <f>'1. Subvenciones (S)'!D14</f>
        <v>0</v>
      </c>
      <c r="I5" s="40">
        <f>'1. Subvenciones (S)'!E14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300" x14ac:dyDescent="0.2">
      <c r="A10" s="31" t="s">
        <v>450</v>
      </c>
      <c r="B10" s="38" t="s">
        <v>179</v>
      </c>
      <c r="C10" s="87"/>
      <c r="D10" s="87"/>
      <c r="E10" s="93">
        <f>C10*D10</f>
        <v>0</v>
      </c>
      <c r="F10" s="31" t="s">
        <v>453</v>
      </c>
      <c r="G10" s="33" t="s">
        <v>290</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451</v>
      </c>
      <c r="B11" s="38" t="s">
        <v>292</v>
      </c>
      <c r="C11" s="87"/>
      <c r="D11" s="87"/>
      <c r="E11" s="93">
        <f t="shared" ref="E11:E12" si="1">C11*D11</f>
        <v>0</v>
      </c>
      <c r="F11" s="31" t="s">
        <v>454</v>
      </c>
      <c r="G11" s="33" t="s">
        <v>291</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452</v>
      </c>
      <c r="B12" s="89" t="s">
        <v>397</v>
      </c>
      <c r="C12" s="88"/>
      <c r="D12" s="88"/>
      <c r="E12" s="93">
        <f t="shared" si="1"/>
        <v>0</v>
      </c>
      <c r="F12" s="88" t="s">
        <v>455</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552" priority="13" operator="between">
      <formula>8</formula>
      <formula>16</formula>
    </cfRule>
    <cfRule type="cellIs" dxfId="551" priority="14" operator="between">
      <formula>4</formula>
      <formula>7.99</formula>
    </cfRule>
    <cfRule type="cellIs" dxfId="550" priority="15" operator="between">
      <formula>1</formula>
      <formula>3.99</formula>
    </cfRule>
  </conditionalFormatting>
  <conditionalFormatting sqref="F10:F11">
    <cfRule type="cellIs" dxfId="549" priority="21" operator="between">
      <formula>11</formula>
      <formula>25</formula>
    </cfRule>
    <cfRule type="cellIs" dxfId="548" priority="22" operator="between">
      <formula>6</formula>
      <formula>10</formula>
    </cfRule>
    <cfRule type="cellIs" dxfId="547" priority="23" operator="between">
      <formula>0</formula>
      <formula>5</formula>
    </cfRule>
  </conditionalFormatting>
  <conditionalFormatting sqref="H10:H12">
    <cfRule type="containsText" dxfId="546" priority="19" operator="containsText" text="Sí">
      <formula>NOT(ISERROR(SEARCH("Sí",H10)))</formula>
    </cfRule>
    <cfRule type="containsText" dxfId="545" priority="20" operator="containsText" text="No">
      <formula>NOT(ISERROR(SEARCH("No",H10)))</formula>
    </cfRule>
  </conditionalFormatting>
  <conditionalFormatting sqref="I10:I12">
    <cfRule type="containsText" dxfId="544" priority="16" operator="containsText" text="Bajo">
      <formula>NOT(ISERROR(SEARCH("Bajo",I10)))</formula>
    </cfRule>
    <cfRule type="containsText" dxfId="543" priority="17" operator="containsText" text="Medio">
      <formula>NOT(ISERROR(SEARCH("Medio",I10)))</formula>
    </cfRule>
    <cfRule type="containsText" dxfId="542" priority="18" operator="containsText" text="Alto">
      <formula>NOT(ISERROR(SEARCH("Alto",I10)))</formula>
    </cfRule>
  </conditionalFormatting>
  <conditionalFormatting sqref="N10:N13">
    <cfRule type="cellIs" dxfId="541" priority="7" operator="between">
      <formula>8</formula>
      <formula>16</formula>
    </cfRule>
    <cfRule type="cellIs" dxfId="540" priority="8" operator="between">
      <formula>4</formula>
      <formula>7.99</formula>
    </cfRule>
    <cfRule type="cellIs" dxfId="539" priority="9" operator="between">
      <formula>1</formula>
      <formula>3.99</formula>
    </cfRule>
  </conditionalFormatting>
  <conditionalFormatting sqref="V10:V13">
    <cfRule type="cellIs" dxfId="538" priority="1" operator="between">
      <formula>8</formula>
      <formula>16</formula>
    </cfRule>
    <cfRule type="cellIs" dxfId="537" priority="2" operator="between">
      <formula>4</formula>
      <formula>7.99</formula>
    </cfRule>
    <cfRule type="cellIs" dxfId="536"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(S)'!A15</f>
        <v>S.R9</v>
      </c>
      <c r="D5" s="139"/>
      <c r="E5" s="142" t="str">
        <f>'1. Subvenciones (S)'!B15</f>
        <v>Pérdida pista de auditoría</v>
      </c>
      <c r="F5" s="143"/>
      <c r="G5" s="81" t="str">
        <f>'1. Subvenciones (S)'!C15</f>
        <v>No se garantiza la conservación de toda la documentación y registros contables para disponer de una pista de auditoría adecuada</v>
      </c>
      <c r="H5" s="28">
        <f>'1. Subvenciones (S)'!D15</f>
        <v>0</v>
      </c>
      <c r="I5" s="40">
        <f>'1. Subvenciones (S)'!E15</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48" x14ac:dyDescent="0.2">
      <c r="A10" s="31" t="s">
        <v>456</v>
      </c>
      <c r="B10" s="35" t="s">
        <v>208</v>
      </c>
      <c r="C10" s="87"/>
      <c r="D10" s="87"/>
      <c r="E10" s="93">
        <f>C10*D10</f>
        <v>0</v>
      </c>
      <c r="F10" s="31" t="s">
        <v>463</v>
      </c>
      <c r="G10" s="33" t="s">
        <v>85</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x14ac:dyDescent="0.2">
      <c r="A11" s="31" t="s">
        <v>457</v>
      </c>
      <c r="B11" s="35" t="s">
        <v>301</v>
      </c>
      <c r="C11" s="87"/>
      <c r="D11" s="87"/>
      <c r="E11" s="93">
        <f t="shared" ref="E11:E15" si="1">C11*D11</f>
        <v>0</v>
      </c>
      <c r="F11" s="31" t="s">
        <v>464</v>
      </c>
      <c r="G11" s="33" t="s">
        <v>84</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458</v>
      </c>
      <c r="B12" s="38" t="s">
        <v>302</v>
      </c>
      <c r="C12" s="87"/>
      <c r="D12" s="87"/>
      <c r="E12" s="93">
        <f t="shared" si="1"/>
        <v>0</v>
      </c>
      <c r="F12" s="31" t="s">
        <v>465</v>
      </c>
      <c r="G12" s="33" t="s">
        <v>260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56" x14ac:dyDescent="0.2">
      <c r="A13" s="31" t="s">
        <v>459</v>
      </c>
      <c r="B13" s="35" t="s">
        <v>136</v>
      </c>
      <c r="C13" s="87"/>
      <c r="D13" s="87"/>
      <c r="E13" s="93">
        <f t="shared" si="1"/>
        <v>0</v>
      </c>
      <c r="F13" s="31" t="s">
        <v>466</v>
      </c>
      <c r="G13" s="33" t="s">
        <v>137</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96" x14ac:dyDescent="0.2">
      <c r="A14" s="31" t="s">
        <v>460</v>
      </c>
      <c r="B14" s="38" t="s">
        <v>138</v>
      </c>
      <c r="C14" s="87"/>
      <c r="D14" s="87"/>
      <c r="E14" s="93">
        <f t="shared" si="1"/>
        <v>0</v>
      </c>
      <c r="F14" s="31" t="s">
        <v>467</v>
      </c>
      <c r="G14" s="33" t="s">
        <v>261</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461</v>
      </c>
      <c r="B15" s="89" t="s">
        <v>397</v>
      </c>
      <c r="C15" s="88"/>
      <c r="D15" s="88"/>
      <c r="E15" s="93">
        <f t="shared" si="1"/>
        <v>0</v>
      </c>
      <c r="F15" s="88" t="s">
        <v>462</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535" priority="13" operator="between">
      <formula>8</formula>
      <formula>16</formula>
    </cfRule>
    <cfRule type="cellIs" dxfId="534" priority="14" operator="between">
      <formula>4</formula>
      <formula>7.99</formula>
    </cfRule>
    <cfRule type="cellIs" dxfId="533" priority="15" operator="between">
      <formula>1</formula>
      <formula>3.99</formula>
    </cfRule>
  </conditionalFormatting>
  <conditionalFormatting sqref="F10:F14">
    <cfRule type="cellIs" dxfId="532" priority="21" operator="between">
      <formula>11</formula>
      <formula>25</formula>
    </cfRule>
    <cfRule type="cellIs" dxfId="531" priority="22" operator="between">
      <formula>6</formula>
      <formula>10</formula>
    </cfRule>
    <cfRule type="cellIs" dxfId="530" priority="23" operator="between">
      <formula>0</formula>
      <formula>5</formula>
    </cfRule>
  </conditionalFormatting>
  <conditionalFormatting sqref="H10:H15">
    <cfRule type="containsText" dxfId="529" priority="19" operator="containsText" text="Sí">
      <formula>NOT(ISERROR(SEARCH("Sí",H10)))</formula>
    </cfRule>
    <cfRule type="containsText" dxfId="528" priority="20" operator="containsText" text="No">
      <formula>NOT(ISERROR(SEARCH("No",H10)))</formula>
    </cfRule>
  </conditionalFormatting>
  <conditionalFormatting sqref="I10:I15">
    <cfRule type="containsText" dxfId="527" priority="16" operator="containsText" text="Bajo">
      <formula>NOT(ISERROR(SEARCH("Bajo",I10)))</formula>
    </cfRule>
    <cfRule type="containsText" dxfId="526" priority="17" operator="containsText" text="Medio">
      <formula>NOT(ISERROR(SEARCH("Medio",I10)))</formula>
    </cfRule>
    <cfRule type="containsText" dxfId="525" priority="18" operator="containsText" text="Alto">
      <formula>NOT(ISERROR(SEARCH("Alto",I10)))</formula>
    </cfRule>
  </conditionalFormatting>
  <conditionalFormatting sqref="N10:N16">
    <cfRule type="cellIs" dxfId="524" priority="7" operator="between">
      <formula>8</formula>
      <formula>16</formula>
    </cfRule>
    <cfRule type="cellIs" dxfId="523" priority="8" operator="between">
      <formula>4</formula>
      <formula>7.99</formula>
    </cfRule>
    <cfRule type="cellIs" dxfId="522" priority="9" operator="between">
      <formula>1</formula>
      <formula>3.99</formula>
    </cfRule>
  </conditionalFormatting>
  <conditionalFormatting sqref="V10:V16">
    <cfRule type="cellIs" dxfId="521" priority="1" operator="between">
      <formula>8</formula>
      <formula>16</formula>
    </cfRule>
    <cfRule type="cellIs" dxfId="520" priority="2" operator="between">
      <formula>4</formula>
      <formula>7.99</formula>
    </cfRule>
    <cfRule type="cellIs" dxfId="519" priority="3" operator="between">
      <formula>1</formula>
      <formula>3.99</formula>
    </cfRule>
  </conditionalFormatting>
  <dataValidations count="4">
    <dataValidation type="list" allowBlank="1" showInputMessage="1" showErrorMessage="1" sqref="J10:K15 R10:S15" xr:uid="{00000000-0002-0000-0A00-000000000000}">
      <formula1>negative</formula1>
    </dataValidation>
    <dataValidation type="list" allowBlank="1" showInputMessage="1" showErrorMessage="1" sqref="C10:D15" xr:uid="{00000000-0002-0000-0A00-000001000000}">
      <formula1>positive</formula1>
    </dataValidation>
    <dataValidation type="list" allowBlank="1" showInputMessage="1" showErrorMessage="1" sqref="H10:H15" xr:uid="{00000000-0002-0000-0A00-000002000000}">
      <formula1>$L$3:$L$4</formula1>
    </dataValidation>
    <dataValidation type="list" allowBlank="1" showInputMessage="1" showErrorMessage="1" sqref="I10:I15"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(S)'!A16</f>
        <v>S.RX</v>
      </c>
      <c r="D5" s="139"/>
      <c r="E5" s="142" t="str">
        <f>'1. Subvenciones (S)'!B16</f>
        <v>Incluir la denominación de riesgos adicionales...</v>
      </c>
      <c r="F5" s="143"/>
      <c r="G5" s="81" t="str">
        <f>'1. Subvenciones (S)'!C16</f>
        <v>Incluir la descripción de riesgos adicionales...</v>
      </c>
      <c r="H5" s="28">
        <f>'1. Subvenciones (S)'!D16</f>
        <v>0</v>
      </c>
      <c r="I5" s="40">
        <f>'1. Subvenciones (S)'!E16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x14ac:dyDescent="0.2">
      <c r="A10" s="31" t="s">
        <v>468</v>
      </c>
      <c r="B10" s="32"/>
      <c r="C10" s="87"/>
      <c r="D10" s="87"/>
      <c r="E10" s="93">
        <f>C10*D10</f>
        <v>0</v>
      </c>
      <c r="F10" s="31" t="s">
        <v>470</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x14ac:dyDescent="0.2">
      <c r="A11" s="88" t="s">
        <v>469</v>
      </c>
      <c r="B11" s="89" t="s">
        <v>397</v>
      </c>
      <c r="C11" s="88"/>
      <c r="D11" s="88"/>
      <c r="E11" s="93">
        <f t="shared" ref="E11" si="1">C11*D11</f>
        <v>0</v>
      </c>
      <c r="F11" s="88" t="s">
        <v>471</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518" priority="13" operator="between">
      <formula>8</formula>
      <formula>16</formula>
    </cfRule>
    <cfRule type="cellIs" dxfId="517" priority="14" operator="between">
      <formula>4</formula>
      <formula>7.99</formula>
    </cfRule>
    <cfRule type="cellIs" dxfId="516" priority="15" operator="between">
      <formula>1</formula>
      <formula>3.99</formula>
    </cfRule>
  </conditionalFormatting>
  <conditionalFormatting sqref="F10">
    <cfRule type="cellIs" dxfId="515" priority="21" operator="between">
      <formula>11</formula>
      <formula>25</formula>
    </cfRule>
    <cfRule type="cellIs" dxfId="514" priority="22" operator="between">
      <formula>6</formula>
      <formula>10</formula>
    </cfRule>
    <cfRule type="cellIs" dxfId="513" priority="23" operator="between">
      <formula>0</formula>
      <formula>5</formula>
    </cfRule>
  </conditionalFormatting>
  <conditionalFormatting sqref="H10:H11">
    <cfRule type="containsText" dxfId="512" priority="19" operator="containsText" text="Sí">
      <formula>NOT(ISERROR(SEARCH("Sí",H10)))</formula>
    </cfRule>
    <cfRule type="containsText" dxfId="511" priority="20" operator="containsText" text="No">
      <formula>NOT(ISERROR(SEARCH("No",H10)))</formula>
    </cfRule>
  </conditionalFormatting>
  <conditionalFormatting sqref="I10:I11">
    <cfRule type="containsText" dxfId="510" priority="16" operator="containsText" text="Bajo">
      <formula>NOT(ISERROR(SEARCH("Bajo",I10)))</formula>
    </cfRule>
    <cfRule type="containsText" dxfId="509" priority="17" operator="containsText" text="Medio">
      <formula>NOT(ISERROR(SEARCH("Medio",I10)))</formula>
    </cfRule>
    <cfRule type="containsText" dxfId="508" priority="18" operator="containsText" text="Alto">
      <formula>NOT(ISERROR(SEARCH("Alto",I10)))</formula>
    </cfRule>
  </conditionalFormatting>
  <conditionalFormatting sqref="N10:N12">
    <cfRule type="cellIs" dxfId="507" priority="7" operator="between">
      <formula>8</formula>
      <formula>16</formula>
    </cfRule>
    <cfRule type="cellIs" dxfId="506" priority="8" operator="between">
      <formula>4</formula>
      <formula>7.99</formula>
    </cfRule>
    <cfRule type="cellIs" dxfId="505" priority="9" operator="between">
      <formula>1</formula>
      <formula>3.99</formula>
    </cfRule>
  </conditionalFormatting>
  <conditionalFormatting sqref="V10:V12">
    <cfRule type="cellIs" dxfId="504" priority="1" operator="between">
      <formula>8</formula>
      <formula>16</formula>
    </cfRule>
    <cfRule type="cellIs" dxfId="503" priority="2" operator="between">
      <formula>4</formula>
      <formula>7.99</formula>
    </cfRule>
    <cfRule type="cellIs" dxfId="502"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42" customWidth="1"/>
    <col min="2" max="2" width="36.85546875" style="15" customWidth="1"/>
    <col min="3" max="3" width="60.42578125" style="15" customWidth="1"/>
    <col min="4" max="4" width="31.7109375" style="44" bestFit="1" customWidth="1"/>
    <col min="5" max="5" width="17.7109375" style="44" bestFit="1" customWidth="1"/>
    <col min="6" max="6" width="13" style="16" customWidth="1"/>
    <col min="7" max="7" width="14.42578125" style="16" customWidth="1"/>
    <col min="8" max="16384" width="8.7109375" style="16"/>
  </cols>
  <sheetData>
    <row r="1" spans="1:7" x14ac:dyDescent="0.2">
      <c r="D1" s="15"/>
      <c r="E1" s="15"/>
    </row>
    <row r="2" spans="1:7" ht="15.75" x14ac:dyDescent="0.2">
      <c r="A2" s="109" t="s">
        <v>312</v>
      </c>
      <c r="D2" s="15"/>
      <c r="E2" s="15"/>
    </row>
    <row r="3" spans="1:7" x14ac:dyDescent="0.2">
      <c r="D3" s="15"/>
      <c r="E3" s="15"/>
    </row>
    <row r="4" spans="1:7" s="18" customFormat="1" ht="38.25" customHeight="1" x14ac:dyDescent="0.2">
      <c r="A4" s="123" t="s">
        <v>27</v>
      </c>
      <c r="B4" s="124"/>
      <c r="C4" s="124"/>
      <c r="D4" s="124"/>
      <c r="E4" s="125"/>
      <c r="F4" s="123" t="s">
        <v>307</v>
      </c>
      <c r="G4" s="125"/>
    </row>
    <row r="5" spans="1:7" s="20" customFormat="1" ht="48" x14ac:dyDescent="0.2">
      <c r="A5" s="101" t="s">
        <v>28</v>
      </c>
      <c r="B5" s="96" t="s">
        <v>29</v>
      </c>
      <c r="C5" s="96" t="s">
        <v>30</v>
      </c>
      <c r="D5" s="99" t="s">
        <v>361</v>
      </c>
      <c r="E5" s="105" t="s">
        <v>58</v>
      </c>
      <c r="F5" s="96" t="s">
        <v>304</v>
      </c>
      <c r="G5" s="96" t="s">
        <v>305</v>
      </c>
    </row>
    <row r="6" spans="1:7" ht="54.75" customHeight="1" x14ac:dyDescent="0.2">
      <c r="A6" s="45" t="s">
        <v>766</v>
      </c>
      <c r="B6" s="48" t="s">
        <v>65</v>
      </c>
      <c r="C6" s="23" t="s">
        <v>142</v>
      </c>
      <c r="D6" s="98"/>
      <c r="E6" s="98"/>
      <c r="F6" s="92" t="e">
        <f>'C.R1'!N18</f>
        <v>#DIV/0!</v>
      </c>
      <c r="G6" s="92" t="e">
        <f>'C.R1'!V18</f>
        <v>#DIV/0!</v>
      </c>
    </row>
    <row r="7" spans="1:7" ht="48" x14ac:dyDescent="0.2">
      <c r="A7" s="45" t="s">
        <v>767</v>
      </c>
      <c r="B7" s="48" t="s">
        <v>54</v>
      </c>
      <c r="C7" s="23" t="s">
        <v>72</v>
      </c>
      <c r="D7" s="98"/>
      <c r="E7" s="98"/>
      <c r="F7" s="92" t="e">
        <f>'C.R2'!N18</f>
        <v>#DIV/0!</v>
      </c>
      <c r="G7" s="92" t="e">
        <f>'C.R2'!V18</f>
        <v>#DIV/0!</v>
      </c>
    </row>
    <row r="8" spans="1:7" ht="60" x14ac:dyDescent="0.2">
      <c r="A8" s="45" t="s">
        <v>768</v>
      </c>
      <c r="B8" s="48" t="s">
        <v>336</v>
      </c>
      <c r="C8" s="23" t="s">
        <v>378</v>
      </c>
      <c r="D8" s="98"/>
      <c r="E8" s="98"/>
      <c r="F8" s="92" t="e">
        <f>'C.R3'!N22</f>
        <v>#DIV/0!</v>
      </c>
      <c r="G8" s="92" t="e">
        <f>'C.R3'!V22</f>
        <v>#DIV/0!</v>
      </c>
    </row>
    <row r="9" spans="1:7" ht="43.5" customHeight="1" x14ac:dyDescent="0.2">
      <c r="A9" s="45" t="s">
        <v>769</v>
      </c>
      <c r="B9" s="48" t="s">
        <v>184</v>
      </c>
      <c r="C9" s="23" t="s">
        <v>70</v>
      </c>
      <c r="D9" s="98"/>
      <c r="E9" s="98"/>
      <c r="F9" s="92" t="e">
        <f>'C.R4'!N21</f>
        <v>#DIV/0!</v>
      </c>
      <c r="G9" s="92" t="e">
        <f>'C.R4'!V21</f>
        <v>#DIV/0!</v>
      </c>
    </row>
    <row r="10" spans="1:7" ht="48" x14ac:dyDescent="0.2">
      <c r="A10" s="45" t="s">
        <v>770</v>
      </c>
      <c r="B10" s="48" t="s">
        <v>170</v>
      </c>
      <c r="C10" s="23" t="s">
        <v>64</v>
      </c>
      <c r="D10" s="98"/>
      <c r="E10" s="98"/>
      <c r="F10" s="92" t="e">
        <f>'C.R5'!N14</f>
        <v>#DIV/0!</v>
      </c>
      <c r="G10" s="92" t="e">
        <f>'C.R5'!V14</f>
        <v>#DIV/0!</v>
      </c>
    </row>
    <row r="11" spans="1:7" ht="43.5" customHeight="1" x14ac:dyDescent="0.2">
      <c r="A11" s="45" t="s">
        <v>771</v>
      </c>
      <c r="B11" s="48" t="s">
        <v>171</v>
      </c>
      <c r="C11" s="23" t="s">
        <v>71</v>
      </c>
      <c r="D11" s="98"/>
      <c r="E11" s="98"/>
      <c r="F11" s="92" t="e">
        <f>'C.R6'!N16</f>
        <v>#DIV/0!</v>
      </c>
      <c r="G11" s="92" t="e">
        <f>'C.R6'!V16</f>
        <v>#DIV/0!</v>
      </c>
    </row>
    <row r="12" spans="1:7" ht="43.5" customHeight="1" x14ac:dyDescent="0.2">
      <c r="A12" s="45" t="s">
        <v>772</v>
      </c>
      <c r="B12" s="76" t="s">
        <v>185</v>
      </c>
      <c r="C12" s="22" t="s">
        <v>141</v>
      </c>
      <c r="D12" s="98"/>
      <c r="E12" s="98"/>
      <c r="F12" s="92" t="e">
        <f>'C.R7'!N15</f>
        <v>#DIV/0!</v>
      </c>
      <c r="G12" s="92" t="e">
        <f>'C.R7'!V15</f>
        <v>#DIV/0!</v>
      </c>
    </row>
    <row r="13" spans="1:7" ht="38.25" customHeight="1" x14ac:dyDescent="0.2">
      <c r="A13" s="45" t="s">
        <v>773</v>
      </c>
      <c r="B13" s="48" t="s">
        <v>55</v>
      </c>
      <c r="C13" s="70" t="s">
        <v>118</v>
      </c>
      <c r="D13" s="98"/>
      <c r="E13" s="98"/>
      <c r="F13" s="92" t="e">
        <f>'C.R8'!N14</f>
        <v>#DIV/0!</v>
      </c>
      <c r="G13" s="92" t="e">
        <f>'C.R8'!V14</f>
        <v>#DIV/0!</v>
      </c>
    </row>
    <row r="14" spans="1:7" ht="39.75" customHeight="1" x14ac:dyDescent="0.2">
      <c r="A14" s="45" t="s">
        <v>774</v>
      </c>
      <c r="B14" s="110" t="s">
        <v>61</v>
      </c>
      <c r="C14" s="23" t="s">
        <v>76</v>
      </c>
      <c r="D14" s="98"/>
      <c r="E14" s="98"/>
      <c r="F14" s="92" t="e">
        <f>'C.R9'!N12</f>
        <v>#DIV/0!</v>
      </c>
      <c r="G14" s="92" t="e">
        <f>'C.R9'!V12</f>
        <v>#DIV/0!</v>
      </c>
    </row>
    <row r="15" spans="1:7" ht="43.5" customHeight="1" x14ac:dyDescent="0.2">
      <c r="A15" s="45" t="s">
        <v>775</v>
      </c>
      <c r="B15" s="48" t="s">
        <v>82</v>
      </c>
      <c r="C15" s="107" t="s">
        <v>288</v>
      </c>
      <c r="D15" s="98"/>
      <c r="E15" s="98"/>
      <c r="F15" s="92" t="e">
        <f>'C.R10'!N13</f>
        <v>#DIV/0!</v>
      </c>
      <c r="G15" s="92" t="e">
        <f>'C.R10'!V13</f>
        <v>#DIV/0!</v>
      </c>
    </row>
    <row r="16" spans="1:7" s="43" customFormat="1" ht="39" customHeight="1" x14ac:dyDescent="0.2">
      <c r="A16" s="45" t="s">
        <v>776</v>
      </c>
      <c r="B16" s="49" t="s">
        <v>56</v>
      </c>
      <c r="C16" s="106" t="s">
        <v>298</v>
      </c>
      <c r="D16" s="98"/>
      <c r="E16" s="98"/>
      <c r="F16" s="92" t="e">
        <f>'C.R11'!N14</f>
        <v>#DIV/0!</v>
      </c>
      <c r="G16" s="92" t="e">
        <f>'C.R11'!V14</f>
        <v>#DIV/0!</v>
      </c>
    </row>
    <row r="17" spans="1:7" ht="45.75" customHeight="1" x14ac:dyDescent="0.2">
      <c r="A17" s="102" t="s">
        <v>777</v>
      </c>
      <c r="B17" s="98" t="s">
        <v>130</v>
      </c>
      <c r="C17" s="98" t="s">
        <v>129</v>
      </c>
      <c r="D17" s="98"/>
      <c r="E17" s="98"/>
      <c r="F17" s="92" t="e">
        <f>'C.RX'!N12</f>
        <v>#DIV/0!</v>
      </c>
      <c r="G17" s="92" t="e">
        <f>'C.RX'!V12</f>
        <v>#DIV/0!</v>
      </c>
    </row>
    <row r="18" spans="1:7" ht="36" x14ac:dyDescent="0.2">
      <c r="D18" s="15"/>
      <c r="E18" s="115" t="s">
        <v>367</v>
      </c>
      <c r="F18" s="92" t="e">
        <f>ROUND(SUM(F6:F17)/COUNT(F6:F17),2)</f>
        <v>#DIV/0!</v>
      </c>
      <c r="G18" s="92" t="e">
        <f>ROUND(SUM(G6:G17)/COUNT(G6:G17),2)</f>
        <v>#DIV/0!</v>
      </c>
    </row>
    <row r="19" spans="1:7" x14ac:dyDescent="0.2">
      <c r="D19" s="15"/>
      <c r="E19" s="15"/>
    </row>
    <row r="20" spans="1:7" x14ac:dyDescent="0.2">
      <c r="D20" s="15"/>
      <c r="E20" s="15"/>
    </row>
    <row r="21" spans="1:7" x14ac:dyDescent="0.2">
      <c r="D21" s="15"/>
      <c r="E21" s="15"/>
    </row>
    <row r="22" spans="1:7" x14ac:dyDescent="0.2">
      <c r="D22" s="15"/>
      <c r="E22" s="15"/>
    </row>
    <row r="23" spans="1:7" x14ac:dyDescent="0.2">
      <c r="D23" s="15"/>
      <c r="E23" s="15"/>
    </row>
    <row r="24" spans="1:7" x14ac:dyDescent="0.2">
      <c r="D24" s="15"/>
      <c r="E24" s="15"/>
    </row>
    <row r="25" spans="1:7" x14ac:dyDescent="0.2">
      <c r="D25" s="15"/>
      <c r="E25" s="15"/>
    </row>
    <row r="26" spans="1:7" x14ac:dyDescent="0.2">
      <c r="D26" s="15"/>
      <c r="E26" s="15"/>
    </row>
    <row r="27" spans="1:7" x14ac:dyDescent="0.2">
      <c r="D27" s="15"/>
      <c r="E27" s="15"/>
    </row>
    <row r="28" spans="1:7" x14ac:dyDescent="0.2">
      <c r="D28" s="15"/>
      <c r="E28" s="15"/>
    </row>
    <row r="29" spans="1:7" x14ac:dyDescent="0.2">
      <c r="D29" s="15"/>
      <c r="E29" s="15"/>
    </row>
    <row r="30" spans="1:7" x14ac:dyDescent="0.2">
      <c r="D30" s="15"/>
      <c r="E30" s="15"/>
    </row>
    <row r="31" spans="1:7" x14ac:dyDescent="0.2">
      <c r="D31" s="15"/>
      <c r="E31" s="15"/>
    </row>
    <row r="32" spans="1:7"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x14ac:dyDescent="0.2">
      <c r="D38" s="15"/>
      <c r="E38" s="15"/>
    </row>
    <row r="39" spans="4:5" x14ac:dyDescent="0.2">
      <c r="D39" s="15"/>
      <c r="E39" s="15"/>
    </row>
    <row r="40" spans="4:5" x14ac:dyDescent="0.2">
      <c r="D40" s="15"/>
      <c r="E40" s="15"/>
    </row>
    <row r="41" spans="4:5" hidden="1" x14ac:dyDescent="0.2">
      <c r="D41" s="15"/>
      <c r="E41" s="15"/>
    </row>
    <row r="42" spans="4:5" hidden="1"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x14ac:dyDescent="0.2">
      <c r="D54" s="15"/>
      <c r="E54" s="15"/>
    </row>
    <row r="55" spans="4:5" x14ac:dyDescent="0.2">
      <c r="D55" s="15"/>
      <c r="E55" s="15"/>
    </row>
    <row r="56" spans="4:5"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ht="15.75" hidden="1" customHeight="1" x14ac:dyDescent="0.2">
      <c r="D76" s="15"/>
      <c r="E76" s="15"/>
    </row>
    <row r="77" spans="4:5" ht="15.75" hidden="1" customHeight="1" x14ac:dyDescent="0.2">
      <c r="D77" s="15"/>
      <c r="E77" s="15"/>
    </row>
    <row r="78" spans="4:5" ht="15.75" hidden="1" customHeight="1"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row r="603" spans="4:5" x14ac:dyDescent="0.2">
      <c r="D603" s="15"/>
      <c r="E603" s="15"/>
    </row>
    <row r="604" spans="4:5" x14ac:dyDescent="0.2">
      <c r="D604" s="15"/>
      <c r="E604" s="15"/>
    </row>
    <row r="605" spans="4:5" x14ac:dyDescent="0.2">
      <c r="D605" s="15"/>
      <c r="E605" s="15"/>
    </row>
  </sheetData>
  <mergeCells count="2">
    <mergeCell ref="A4:E4"/>
    <mergeCell ref="F4:G4"/>
  </mergeCells>
  <conditionalFormatting sqref="F6:G18">
    <cfRule type="cellIs" dxfId="501" priority="4" operator="between">
      <formula>8</formula>
      <formula>16</formula>
    </cfRule>
    <cfRule type="cellIs" dxfId="500" priority="5" operator="between">
      <formula>4</formula>
      <formula>7.99</formula>
    </cfRule>
    <cfRule type="cellIs" dxfId="499"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(C)'!A6</f>
        <v>C.R1</v>
      </c>
      <c r="D5" s="169"/>
      <c r="E5" s="170" t="str">
        <f>'2. Contratación (C)'!B6</f>
        <v xml:space="preserve">Limitación de la concurrencia </v>
      </c>
      <c r="F5" s="171"/>
      <c r="G5" s="81" t="str">
        <f>'2. Contratación (C)'!C6</f>
        <v>Manipulación del procedimiento de preparación y/o adjudicación, limitándose el acceso a la contratación pública en condiciones de igualdad y no discriminación a todos los licitadores.</v>
      </c>
      <c r="H5" s="28">
        <f>'2. Contratación (C)'!D6</f>
        <v>0</v>
      </c>
      <c r="I5" s="40">
        <f>'2. Contratación (C)'!E6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44" x14ac:dyDescent="0.2">
      <c r="A10" s="31" t="s">
        <v>472</v>
      </c>
      <c r="B10" s="50" t="s">
        <v>186</v>
      </c>
      <c r="C10" s="87"/>
      <c r="D10" s="87"/>
      <c r="E10" s="93">
        <f>C10*D10</f>
        <v>0</v>
      </c>
      <c r="F10" s="31" t="s">
        <v>480</v>
      </c>
      <c r="G10" s="52" t="s">
        <v>353</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44" x14ac:dyDescent="0.2">
      <c r="A11" s="31" t="s">
        <v>473</v>
      </c>
      <c r="B11" s="63" t="s">
        <v>143</v>
      </c>
      <c r="C11" s="87"/>
      <c r="D11" s="87"/>
      <c r="E11" s="93">
        <f t="shared" ref="E11:E17" si="1">C11*D11</f>
        <v>0</v>
      </c>
      <c r="F11" s="31" t="s">
        <v>481</v>
      </c>
      <c r="G11" s="52" t="s">
        <v>354</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44" x14ac:dyDescent="0.2">
      <c r="A12" s="31" t="s">
        <v>474</v>
      </c>
      <c r="B12" s="51" t="s">
        <v>144</v>
      </c>
      <c r="C12" s="87"/>
      <c r="D12" s="87"/>
      <c r="E12" s="93">
        <f t="shared" si="1"/>
        <v>0</v>
      </c>
      <c r="F12" s="31" t="s">
        <v>482</v>
      </c>
      <c r="G12" s="52" t="s">
        <v>355</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475</v>
      </c>
      <c r="B13" s="53" t="s">
        <v>66</v>
      </c>
      <c r="C13" s="87"/>
      <c r="D13" s="87"/>
      <c r="E13" s="93">
        <f t="shared" si="1"/>
        <v>0</v>
      </c>
      <c r="F13" s="31" t="s">
        <v>483</v>
      </c>
      <c r="G13" s="61" t="s">
        <v>356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204" x14ac:dyDescent="0.2">
      <c r="A14" s="31" t="s">
        <v>476</v>
      </c>
      <c r="B14" s="51" t="s">
        <v>223</v>
      </c>
      <c r="C14" s="87"/>
      <c r="D14" s="87"/>
      <c r="E14" s="93">
        <f t="shared" si="1"/>
        <v>0</v>
      </c>
      <c r="F14" s="31" t="s">
        <v>484</v>
      </c>
      <c r="G14" s="60" t="s">
        <v>357</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48" x14ac:dyDescent="0.2">
      <c r="A15" s="31" t="s">
        <v>477</v>
      </c>
      <c r="B15" s="54" t="s">
        <v>68</v>
      </c>
      <c r="C15" s="87"/>
      <c r="D15" s="87"/>
      <c r="E15" s="93">
        <f t="shared" si="1"/>
        <v>0</v>
      </c>
      <c r="F15" s="31" t="s">
        <v>485</v>
      </c>
      <c r="G15" s="54" t="s">
        <v>145</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20" x14ac:dyDescent="0.2">
      <c r="A16" s="31" t="s">
        <v>478</v>
      </c>
      <c r="B16" s="54" t="s">
        <v>224</v>
      </c>
      <c r="C16" s="87"/>
      <c r="D16" s="87"/>
      <c r="E16" s="93">
        <f t="shared" si="1"/>
        <v>0</v>
      </c>
      <c r="F16" s="31" t="s">
        <v>486</v>
      </c>
      <c r="G16" s="54" t="s">
        <v>326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x14ac:dyDescent="0.2">
      <c r="A17" s="88" t="s">
        <v>479</v>
      </c>
      <c r="B17" s="89" t="s">
        <v>397</v>
      </c>
      <c r="C17" s="88"/>
      <c r="D17" s="88"/>
      <c r="E17" s="93">
        <f t="shared" si="1"/>
        <v>0</v>
      </c>
      <c r="F17" s="88" t="s">
        <v>487</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220</v>
      </c>
      <c r="E18" s="92" t="e">
        <f>ROUND(SUM(E10:E17)/COUNT(C10:C17),2)</f>
        <v>#DIV/0!</v>
      </c>
      <c r="M18" s="96" t="s">
        <v>221</v>
      </c>
      <c r="N18" s="92" t="e">
        <f>ROUND(SUMIF(N10:N17,"&gt;0",N10:N17)/COUNT(N10:N17),2)</f>
        <v>#DIV/0!</v>
      </c>
      <c r="U18" s="96" t="s">
        <v>222</v>
      </c>
      <c r="V18" s="92" t="e">
        <f>ROUND(SUMIF(V10:V17,"&gt;0",V10:V17)/COUNT(V10:V17),2)</f>
        <v>#DIV/0!</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8">
    <cfRule type="cellIs" dxfId="498" priority="13" operator="between">
      <formula>8</formula>
      <formula>16</formula>
    </cfRule>
    <cfRule type="cellIs" dxfId="497" priority="14" operator="between">
      <formula>4</formula>
      <formula>7.99</formula>
    </cfRule>
    <cfRule type="cellIs" dxfId="496" priority="15" operator="between">
      <formula>1</formula>
      <formula>3.99</formula>
    </cfRule>
  </conditionalFormatting>
  <conditionalFormatting sqref="F10:F16">
    <cfRule type="cellIs" dxfId="495" priority="21" operator="between">
      <formula>11</formula>
      <formula>25</formula>
    </cfRule>
    <cfRule type="cellIs" dxfId="494" priority="22" operator="between">
      <formula>6</formula>
      <formula>10</formula>
    </cfRule>
    <cfRule type="cellIs" dxfId="493" priority="23" operator="between">
      <formula>0</formula>
      <formula>5</formula>
    </cfRule>
  </conditionalFormatting>
  <conditionalFormatting sqref="H10:H17">
    <cfRule type="containsText" dxfId="492" priority="19" operator="containsText" text="Sí">
      <formula>NOT(ISERROR(SEARCH("Sí",H10)))</formula>
    </cfRule>
    <cfRule type="containsText" dxfId="491" priority="20" operator="containsText" text="No">
      <formula>NOT(ISERROR(SEARCH("No",H10)))</formula>
    </cfRule>
  </conditionalFormatting>
  <conditionalFormatting sqref="I10:I17">
    <cfRule type="containsText" dxfId="490" priority="16" operator="containsText" text="Bajo">
      <formula>NOT(ISERROR(SEARCH("Bajo",I10)))</formula>
    </cfRule>
    <cfRule type="containsText" dxfId="489" priority="17" operator="containsText" text="Medio">
      <formula>NOT(ISERROR(SEARCH("Medio",I10)))</formula>
    </cfRule>
    <cfRule type="containsText" dxfId="488" priority="18" operator="containsText" text="Alto">
      <formula>NOT(ISERROR(SEARCH("Alto",I10)))</formula>
    </cfRule>
  </conditionalFormatting>
  <conditionalFormatting sqref="N10:N18">
    <cfRule type="cellIs" dxfId="487" priority="7" operator="between">
      <formula>8</formula>
      <formula>16</formula>
    </cfRule>
    <cfRule type="cellIs" dxfId="486" priority="8" operator="between">
      <formula>4</formula>
      <formula>7.99</formula>
    </cfRule>
    <cfRule type="cellIs" dxfId="485" priority="9" operator="between">
      <formula>1</formula>
      <formula>3.99</formula>
    </cfRule>
  </conditionalFormatting>
  <conditionalFormatting sqref="V10:V18">
    <cfRule type="cellIs" dxfId="484" priority="1" operator="between">
      <formula>8</formula>
      <formula>16</formula>
    </cfRule>
    <cfRule type="cellIs" dxfId="483" priority="2" operator="between">
      <formula>4</formula>
      <formula>7.99</formula>
    </cfRule>
    <cfRule type="cellIs" dxfId="482"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(C)'!A7</f>
        <v>C.R2</v>
      </c>
      <c r="D5" s="169"/>
      <c r="E5" s="170" t="str">
        <f>'2. Contratación (C)'!B7</f>
        <v>Prácticas colusorias en las ofertas</v>
      </c>
      <c r="F5" s="171"/>
      <c r="G5" s="81"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8">
        <f>'2. Contratación (C)'!D7</f>
        <v>0</v>
      </c>
      <c r="I5" s="40">
        <f>'2. Contratación (C)'!E7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56" x14ac:dyDescent="0.2">
      <c r="A10" s="31" t="s">
        <v>488</v>
      </c>
      <c r="B10" s="79" t="s">
        <v>812</v>
      </c>
      <c r="C10" s="87"/>
      <c r="D10" s="87"/>
      <c r="E10" s="93">
        <f>C10*D10</f>
        <v>0</v>
      </c>
      <c r="F10" s="31" t="s">
        <v>496</v>
      </c>
      <c r="G10" s="66" t="s">
        <v>348</v>
      </c>
      <c r="H10" s="88"/>
      <c r="I10" s="88"/>
      <c r="J10" s="87"/>
      <c r="K10" s="87"/>
      <c r="L10" s="31" t="str">
        <f t="shared" ref="L10:M17"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20" x14ac:dyDescent="0.2">
      <c r="A11" s="31" t="s">
        <v>489</v>
      </c>
      <c r="B11" s="63" t="s">
        <v>211</v>
      </c>
      <c r="C11" s="87"/>
      <c r="D11" s="87"/>
      <c r="E11" s="93">
        <f t="shared" ref="E11:E17" si="1">C11*D11</f>
        <v>0</v>
      </c>
      <c r="F11" s="31" t="s">
        <v>497</v>
      </c>
      <c r="G11" s="66" t="s">
        <v>318</v>
      </c>
      <c r="H11" s="88"/>
      <c r="I11" s="88"/>
      <c r="J11" s="87"/>
      <c r="K11" s="87"/>
      <c r="L11" s="31" t="str">
        <f t="shared" si="0"/>
        <v/>
      </c>
      <c r="M11" s="31" t="str">
        <f t="shared" si="0"/>
        <v/>
      </c>
      <c r="N11" s="93" t="e">
        <f t="shared" ref="N11:N17" si="2">L11*M11</f>
        <v>#VALUE!</v>
      </c>
      <c r="O11" s="90"/>
      <c r="P11" s="90"/>
      <c r="Q11" s="90"/>
      <c r="R11" s="87"/>
      <c r="S11" s="87"/>
      <c r="T11" s="31" t="str">
        <f t="shared" ref="T11:T17" si="3">IF(ISNUMBER($L11),IF($L11+R11&gt;1,$L11+R11,1),"")</f>
        <v/>
      </c>
      <c r="U11" s="31" t="str">
        <f t="shared" ref="U11:U17" si="4">IF(ISNUMBER($M11),IF($M11+S11&gt;1,$M11+S11,1),"")</f>
        <v/>
      </c>
      <c r="V11" s="93" t="e">
        <f t="shared" ref="V11:V17" si="5">T11*U11</f>
        <v>#VALUE!</v>
      </c>
    </row>
    <row r="12" spans="1:22" ht="132" x14ac:dyDescent="0.2">
      <c r="A12" s="31" t="s">
        <v>490</v>
      </c>
      <c r="B12" s="80" t="s">
        <v>813</v>
      </c>
      <c r="C12" s="87"/>
      <c r="D12" s="87"/>
      <c r="E12" s="93">
        <f t="shared" si="1"/>
        <v>0</v>
      </c>
      <c r="F12" s="31" t="s">
        <v>498</v>
      </c>
      <c r="G12" s="67" t="s">
        <v>319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491</v>
      </c>
      <c r="B13" s="63" t="s">
        <v>86</v>
      </c>
      <c r="C13" s="87"/>
      <c r="D13" s="87"/>
      <c r="E13" s="93">
        <f t="shared" si="1"/>
        <v>0</v>
      </c>
      <c r="F13" s="31" t="s">
        <v>499</v>
      </c>
      <c r="G13" s="60" t="s">
        <v>320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84" x14ac:dyDescent="0.2">
      <c r="A14" s="31" t="s">
        <v>492</v>
      </c>
      <c r="B14" s="63" t="s">
        <v>210</v>
      </c>
      <c r="C14" s="87"/>
      <c r="D14" s="87"/>
      <c r="E14" s="93">
        <f t="shared" si="1"/>
        <v>0</v>
      </c>
      <c r="F14" s="31" t="s">
        <v>500</v>
      </c>
      <c r="G14" s="60" t="s">
        <v>212</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96" x14ac:dyDescent="0.2">
      <c r="A15" s="31" t="s">
        <v>493</v>
      </c>
      <c r="B15" s="63" t="s">
        <v>262</v>
      </c>
      <c r="C15" s="87"/>
      <c r="D15" s="87"/>
      <c r="E15" s="93">
        <f t="shared" si="1"/>
        <v>0</v>
      </c>
      <c r="F15" s="31" t="s">
        <v>501</v>
      </c>
      <c r="G15" s="60" t="s">
        <v>87</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72" x14ac:dyDescent="0.2">
      <c r="A16" s="31" t="s">
        <v>494</v>
      </c>
      <c r="B16" s="63" t="s">
        <v>263</v>
      </c>
      <c r="C16" s="87"/>
      <c r="D16" s="87"/>
      <c r="E16" s="93">
        <f t="shared" si="1"/>
        <v>0</v>
      </c>
      <c r="F16" s="31" t="s">
        <v>502</v>
      </c>
      <c r="G16" s="60" t="s">
        <v>264</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72" customHeight="1" x14ac:dyDescent="0.2">
      <c r="A17" s="88" t="s">
        <v>495</v>
      </c>
      <c r="B17" s="89" t="s">
        <v>397</v>
      </c>
      <c r="C17" s="88"/>
      <c r="D17" s="88"/>
      <c r="E17" s="93">
        <f t="shared" si="1"/>
        <v>0</v>
      </c>
      <c r="F17" s="88" t="s">
        <v>503</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220</v>
      </c>
      <c r="E18" s="92" t="e">
        <f>ROUND(SUM(E10:E17)/COUNT(C10:C17),2)</f>
        <v>#DIV/0!</v>
      </c>
      <c r="M18" s="96" t="s">
        <v>221</v>
      </c>
      <c r="N18" s="92" t="e">
        <f>ROUND(SUMIF(N10:N17,"&gt;0",N10:N17)/COUNT(N10:N17),2)</f>
        <v>#DIV/0!</v>
      </c>
      <c r="U18" s="96" t="s">
        <v>222</v>
      </c>
      <c r="V18" s="92" t="e">
        <f>ROUND(SUMIF(V10:V17,"&gt;0",V10:V17)/COUNT(V10:V17),2)</f>
        <v>#DIV/0!</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8">
    <cfRule type="cellIs" dxfId="481" priority="13" operator="between">
      <formula>8</formula>
      <formula>16</formula>
    </cfRule>
    <cfRule type="cellIs" dxfId="480" priority="14" operator="between">
      <formula>4</formula>
      <formula>7.99</formula>
    </cfRule>
    <cfRule type="cellIs" dxfId="479" priority="15" operator="between">
      <formula>1</formula>
      <formula>3.99</formula>
    </cfRule>
  </conditionalFormatting>
  <conditionalFormatting sqref="F10:F16">
    <cfRule type="cellIs" dxfId="478" priority="21" operator="between">
      <formula>11</formula>
      <formula>25</formula>
    </cfRule>
    <cfRule type="cellIs" dxfId="477" priority="22" operator="between">
      <formula>6</formula>
      <formula>10</formula>
    </cfRule>
    <cfRule type="cellIs" dxfId="476" priority="23" operator="between">
      <formula>0</formula>
      <formula>5</formula>
    </cfRule>
  </conditionalFormatting>
  <conditionalFormatting sqref="H10:H17">
    <cfRule type="containsText" dxfId="475" priority="19" operator="containsText" text="Sí">
      <formula>NOT(ISERROR(SEARCH("Sí",H10)))</formula>
    </cfRule>
    <cfRule type="containsText" dxfId="474" priority="20" operator="containsText" text="No">
      <formula>NOT(ISERROR(SEARCH("No",H10)))</formula>
    </cfRule>
  </conditionalFormatting>
  <conditionalFormatting sqref="I10:I17">
    <cfRule type="containsText" dxfId="473" priority="16" operator="containsText" text="Bajo">
      <formula>NOT(ISERROR(SEARCH("Bajo",I10)))</formula>
    </cfRule>
    <cfRule type="containsText" dxfId="472" priority="17" operator="containsText" text="Medio">
      <formula>NOT(ISERROR(SEARCH("Medio",I10)))</formula>
    </cfRule>
    <cfRule type="containsText" dxfId="471" priority="18" operator="containsText" text="Alto">
      <formula>NOT(ISERROR(SEARCH("Alto",I10)))</formula>
    </cfRule>
  </conditionalFormatting>
  <conditionalFormatting sqref="N10:N18">
    <cfRule type="cellIs" dxfId="470" priority="7" operator="between">
      <formula>8</formula>
      <formula>16</formula>
    </cfRule>
    <cfRule type="cellIs" dxfId="469" priority="8" operator="between">
      <formula>4</formula>
      <formula>7.99</formula>
    </cfRule>
    <cfRule type="cellIs" dxfId="468" priority="9" operator="between">
      <formula>1</formula>
      <formula>3.99</formula>
    </cfRule>
  </conditionalFormatting>
  <conditionalFormatting sqref="V10:V18">
    <cfRule type="cellIs" dxfId="467" priority="1" operator="between">
      <formula>8</formula>
      <formula>16</formula>
    </cfRule>
    <cfRule type="cellIs" dxfId="466" priority="2" operator="between">
      <formula>4</formula>
      <formula>7.99</formula>
    </cfRule>
    <cfRule type="cellIs" dxfId="465"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17" customWidth="1"/>
    <col min="2" max="2" width="64.5703125" style="17" bestFit="1" customWidth="1"/>
    <col min="3" max="3" width="13.42578125" style="17" customWidth="1"/>
    <col min="4" max="4" width="14.140625" style="17" customWidth="1"/>
    <col min="5" max="5" width="14.8554687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48.75" thickBot="1" x14ac:dyDescent="0.25">
      <c r="B5" s="83"/>
      <c r="C5" s="168" t="str">
        <f>'2. Contratación (C)'!A8</f>
        <v>C.R3</v>
      </c>
      <c r="D5" s="169"/>
      <c r="E5" s="170" t="str">
        <f>'2. Contratación (C)'!B8</f>
        <v>Conflicto de interés</v>
      </c>
      <c r="F5" s="171"/>
      <c r="G5" s="81"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8">
        <f>'2. Contratación (C)'!D8</f>
        <v>0</v>
      </c>
      <c r="I5" s="40">
        <f>'2. Contratación (C)'!E8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80" x14ac:dyDescent="0.2">
      <c r="A10" s="31" t="s">
        <v>504</v>
      </c>
      <c r="B10" s="50" t="s">
        <v>265</v>
      </c>
      <c r="C10" s="87"/>
      <c r="D10" s="87"/>
      <c r="E10" s="93">
        <f>C10*D10</f>
        <v>0</v>
      </c>
      <c r="F10" s="31" t="s">
        <v>516</v>
      </c>
      <c r="G10" s="67" t="s">
        <v>387</v>
      </c>
      <c r="H10" s="88"/>
      <c r="I10" s="88"/>
      <c r="J10" s="87"/>
      <c r="K10" s="87"/>
      <c r="L10" s="31" t="str">
        <f t="shared" ref="L10:M2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56" x14ac:dyDescent="0.2">
      <c r="A11" s="31" t="s">
        <v>505</v>
      </c>
      <c r="B11" s="51" t="s">
        <v>266</v>
      </c>
      <c r="C11" s="87"/>
      <c r="D11" s="87"/>
      <c r="E11" s="93">
        <f t="shared" ref="E11:E21" si="1">C11*D11</f>
        <v>0</v>
      </c>
      <c r="F11" s="31" t="s">
        <v>517</v>
      </c>
      <c r="G11" s="66" t="s">
        <v>386</v>
      </c>
      <c r="H11" s="88"/>
      <c r="I11" s="88"/>
      <c r="J11" s="87"/>
      <c r="K11" s="87"/>
      <c r="L11" s="31" t="str">
        <f t="shared" si="0"/>
        <v/>
      </c>
      <c r="M11" s="31" t="str">
        <f t="shared" si="0"/>
        <v/>
      </c>
      <c r="N11" s="93" t="e">
        <f t="shared" ref="N11:N21" si="2">L11*M11</f>
        <v>#VALUE!</v>
      </c>
      <c r="O11" s="90"/>
      <c r="P11" s="90"/>
      <c r="Q11" s="90"/>
      <c r="R11" s="87"/>
      <c r="S11" s="87"/>
      <c r="T11" s="31" t="str">
        <f t="shared" ref="T11:T21" si="3">IF(ISNUMBER($L11),IF($L11+R11&gt;1,$L11+R11,1),"")</f>
        <v/>
      </c>
      <c r="U11" s="31" t="str">
        <f t="shared" ref="U11:U21" si="4">IF(ISNUMBER($M11),IF($M11+S11&gt;1,$M11+S11,1),"")</f>
        <v/>
      </c>
      <c r="V11" s="93" t="e">
        <f t="shared" ref="V11:V21" si="5">T11*U11</f>
        <v>#VALUE!</v>
      </c>
    </row>
    <row r="12" spans="1:22" ht="156" x14ac:dyDescent="0.2">
      <c r="A12" s="31" t="s">
        <v>506</v>
      </c>
      <c r="B12" s="53" t="s">
        <v>267</v>
      </c>
      <c r="C12" s="87"/>
      <c r="D12" s="87"/>
      <c r="E12" s="93">
        <f t="shared" si="1"/>
        <v>0</v>
      </c>
      <c r="F12" s="31" t="s">
        <v>518</v>
      </c>
      <c r="G12" s="66" t="s">
        <v>386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92" x14ac:dyDescent="0.2">
      <c r="A13" s="31" t="s">
        <v>507</v>
      </c>
      <c r="B13" s="63" t="s">
        <v>268</v>
      </c>
      <c r="C13" s="87"/>
      <c r="D13" s="87"/>
      <c r="E13" s="93">
        <f t="shared" si="1"/>
        <v>0</v>
      </c>
      <c r="F13" s="31" t="s">
        <v>519</v>
      </c>
      <c r="G13" s="122" t="s">
        <v>385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80" x14ac:dyDescent="0.2">
      <c r="A14" s="31" t="s">
        <v>508</v>
      </c>
      <c r="B14" s="71" t="s">
        <v>269</v>
      </c>
      <c r="C14" s="87"/>
      <c r="D14" s="87"/>
      <c r="E14" s="93">
        <f t="shared" si="1"/>
        <v>0</v>
      </c>
      <c r="F14" s="31" t="s">
        <v>520</v>
      </c>
      <c r="G14" s="122" t="s">
        <v>384</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168" x14ac:dyDescent="0.2">
      <c r="A15" s="31" t="s">
        <v>509</v>
      </c>
      <c r="B15" s="65" t="s">
        <v>73</v>
      </c>
      <c r="C15" s="87"/>
      <c r="D15" s="87"/>
      <c r="E15" s="93">
        <f t="shared" si="1"/>
        <v>0</v>
      </c>
      <c r="F15" s="31" t="s">
        <v>521</v>
      </c>
      <c r="G15" s="122" t="s">
        <v>383</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180" x14ac:dyDescent="0.2">
      <c r="A16" s="31" t="s">
        <v>510</v>
      </c>
      <c r="B16" s="60" t="s">
        <v>115</v>
      </c>
      <c r="C16" s="87"/>
      <c r="D16" s="87"/>
      <c r="E16" s="93">
        <f t="shared" si="1"/>
        <v>0</v>
      </c>
      <c r="F16" s="31" t="s">
        <v>522</v>
      </c>
      <c r="G16" s="122" t="s">
        <v>382</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168" x14ac:dyDescent="0.2">
      <c r="A17" s="31" t="s">
        <v>511</v>
      </c>
      <c r="B17" s="61" t="s">
        <v>74</v>
      </c>
      <c r="C17" s="87"/>
      <c r="D17" s="87"/>
      <c r="E17" s="93">
        <f t="shared" si="1"/>
        <v>0</v>
      </c>
      <c r="F17" s="31" t="s">
        <v>523</v>
      </c>
      <c r="G17" s="122" t="s">
        <v>379</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180" x14ac:dyDescent="0.2">
      <c r="A18" s="31" t="s">
        <v>512</v>
      </c>
      <c r="B18" s="60" t="s">
        <v>75</v>
      </c>
      <c r="C18" s="87"/>
      <c r="D18" s="87"/>
      <c r="E18" s="93">
        <f t="shared" si="1"/>
        <v>0</v>
      </c>
      <c r="F18" s="31" t="s">
        <v>524</v>
      </c>
      <c r="G18" s="122" t="s">
        <v>381</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192" x14ac:dyDescent="0.2">
      <c r="A19" s="31" t="s">
        <v>513</v>
      </c>
      <c r="B19" s="71" t="s">
        <v>270</v>
      </c>
      <c r="C19" s="87"/>
      <c r="D19" s="87"/>
      <c r="E19" s="93">
        <f>C19*D19</f>
        <v>0</v>
      </c>
      <c r="F19" s="31" t="s">
        <v>525</v>
      </c>
      <c r="G19" s="66" t="s">
        <v>380</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156" x14ac:dyDescent="0.2">
      <c r="A20" s="31" t="s">
        <v>514</v>
      </c>
      <c r="B20" s="71" t="s">
        <v>271</v>
      </c>
      <c r="C20" s="87"/>
      <c r="D20" s="87"/>
      <c r="E20" s="93">
        <f t="shared" si="1"/>
        <v>0</v>
      </c>
      <c r="F20" s="31" t="s">
        <v>526</v>
      </c>
      <c r="G20" s="66" t="s">
        <v>388</v>
      </c>
      <c r="H20" s="88"/>
      <c r="I20" s="88"/>
      <c r="J20" s="87"/>
      <c r="K20" s="87"/>
      <c r="L20" s="31" t="str">
        <f t="shared" si="0"/>
        <v/>
      </c>
      <c r="M20" s="31" t="str">
        <f t="shared" si="0"/>
        <v/>
      </c>
      <c r="N20" s="93" t="e">
        <f t="shared" si="2"/>
        <v>#VALUE!</v>
      </c>
      <c r="O20" s="90"/>
      <c r="P20" s="90"/>
      <c r="Q20" s="90"/>
      <c r="R20" s="87"/>
      <c r="S20" s="87"/>
      <c r="T20" s="31" t="str">
        <f t="shared" si="3"/>
        <v/>
      </c>
      <c r="U20" s="31" t="str">
        <f t="shared" si="4"/>
        <v/>
      </c>
      <c r="V20" s="93" t="e">
        <f t="shared" si="5"/>
        <v>#VALUE!</v>
      </c>
    </row>
    <row r="21" spans="1:22" ht="72" customHeight="1" x14ac:dyDescent="0.2">
      <c r="A21" s="88" t="s">
        <v>515</v>
      </c>
      <c r="B21" s="89" t="s">
        <v>397</v>
      </c>
      <c r="C21" s="88"/>
      <c r="D21" s="88"/>
      <c r="E21" s="93">
        <f t="shared" si="1"/>
        <v>0</v>
      </c>
      <c r="F21" s="88" t="s">
        <v>527</v>
      </c>
      <c r="G21" s="89" t="s">
        <v>77</v>
      </c>
      <c r="H21" s="88"/>
      <c r="I21" s="88"/>
      <c r="J21" s="88"/>
      <c r="K21" s="88"/>
      <c r="L21" s="31" t="str">
        <f t="shared" si="0"/>
        <v/>
      </c>
      <c r="M21" s="31" t="str">
        <f t="shared" si="0"/>
        <v/>
      </c>
      <c r="N21" s="93" t="e">
        <f t="shared" si="2"/>
        <v>#VALUE!</v>
      </c>
      <c r="O21" s="89" t="s">
        <v>77</v>
      </c>
      <c r="P21" s="91"/>
      <c r="Q21" s="91"/>
      <c r="R21" s="88"/>
      <c r="S21" s="88"/>
      <c r="T21" s="31" t="str">
        <f t="shared" si="3"/>
        <v/>
      </c>
      <c r="U21" s="31" t="str">
        <f t="shared" si="4"/>
        <v/>
      </c>
      <c r="V21" s="93" t="e">
        <f t="shared" si="5"/>
        <v>#VALUE!</v>
      </c>
    </row>
    <row r="22" spans="1:22" ht="48" customHeight="1" x14ac:dyDescent="0.2">
      <c r="D22" s="96" t="s">
        <v>220</v>
      </c>
      <c r="E22" s="92" t="e">
        <f>ROUND(SUM(E10:E21)/COUNT(C10:C21),2)</f>
        <v>#DIV/0!</v>
      </c>
      <c r="M22" s="96" t="s">
        <v>221</v>
      </c>
      <c r="N22" s="92" t="e">
        <f>ROUND(SUMIF(N10:N21,"&gt;0",N10:N21)/COUNT(N10:N21),2)</f>
        <v>#DIV/0!</v>
      </c>
      <c r="U22" s="96" t="s">
        <v>222</v>
      </c>
      <c r="V22" s="92" t="e">
        <f>ROUND(SUMIF(V10:V21,"&gt;0",V10:V21)/COUNT(V10:V21),2)</f>
        <v>#DIV/0!</v>
      </c>
    </row>
    <row r="45" spans="4:5" x14ac:dyDescent="0.2">
      <c r="D45" s="17">
        <v>1</v>
      </c>
      <c r="E45" s="17">
        <v>-1</v>
      </c>
    </row>
    <row r="46" spans="4:5" x14ac:dyDescent="0.2">
      <c r="D46" s="17">
        <v>2</v>
      </c>
      <c r="E46" s="17">
        <v>-2</v>
      </c>
    </row>
    <row r="47" spans="4:5" x14ac:dyDescent="0.2">
      <c r="D47" s="17">
        <v>3</v>
      </c>
      <c r="E47" s="17">
        <v>-3</v>
      </c>
    </row>
    <row r="48" spans="4:5" x14ac:dyDescent="0.2">
      <c r="D48" s="17">
        <v>4</v>
      </c>
      <c r="E4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2">
    <cfRule type="cellIs" dxfId="464" priority="13" operator="between">
      <formula>8</formula>
      <formula>16</formula>
    </cfRule>
    <cfRule type="cellIs" dxfId="463" priority="14" operator="between">
      <formula>4</formula>
      <formula>7.99</formula>
    </cfRule>
    <cfRule type="cellIs" dxfId="462" priority="15" operator="between">
      <formula>1</formula>
      <formula>3.99</formula>
    </cfRule>
  </conditionalFormatting>
  <conditionalFormatting sqref="F10:F20">
    <cfRule type="cellIs" dxfId="461" priority="21" operator="between">
      <formula>11</formula>
      <formula>25</formula>
    </cfRule>
    <cfRule type="cellIs" dxfId="460" priority="22" operator="between">
      <formula>6</formula>
      <formula>10</formula>
    </cfRule>
    <cfRule type="cellIs" dxfId="459" priority="23" operator="between">
      <formula>0</formula>
      <formula>5</formula>
    </cfRule>
  </conditionalFormatting>
  <conditionalFormatting sqref="H10:H21">
    <cfRule type="containsText" dxfId="458" priority="19" operator="containsText" text="Sí">
      <formula>NOT(ISERROR(SEARCH("Sí",H10)))</formula>
    </cfRule>
    <cfRule type="containsText" dxfId="457" priority="20" operator="containsText" text="No">
      <formula>NOT(ISERROR(SEARCH("No",H10)))</formula>
    </cfRule>
  </conditionalFormatting>
  <conditionalFormatting sqref="I10:I21">
    <cfRule type="containsText" dxfId="456" priority="16" operator="containsText" text="Bajo">
      <formula>NOT(ISERROR(SEARCH("Bajo",I10)))</formula>
    </cfRule>
    <cfRule type="containsText" dxfId="455" priority="17" operator="containsText" text="Medio">
      <formula>NOT(ISERROR(SEARCH("Medio",I10)))</formula>
    </cfRule>
    <cfRule type="containsText" dxfId="454" priority="18" operator="containsText" text="Alto">
      <formula>NOT(ISERROR(SEARCH("Alto",I10)))</formula>
    </cfRule>
  </conditionalFormatting>
  <conditionalFormatting sqref="N10:N22">
    <cfRule type="cellIs" dxfId="453" priority="7" operator="between">
      <formula>8</formula>
      <formula>16</formula>
    </cfRule>
    <cfRule type="cellIs" dxfId="452" priority="8" operator="between">
      <formula>4</formula>
      <formula>7.99</formula>
    </cfRule>
    <cfRule type="cellIs" dxfId="451" priority="9" operator="between">
      <formula>1</formula>
      <formula>3.99</formula>
    </cfRule>
  </conditionalFormatting>
  <conditionalFormatting sqref="V10:V22">
    <cfRule type="cellIs" dxfId="450" priority="1" operator="between">
      <formula>8</formula>
      <formula>16</formula>
    </cfRule>
    <cfRule type="cellIs" dxfId="449" priority="2" operator="between">
      <formula>4</formula>
      <formula>7.99</formula>
    </cfRule>
    <cfRule type="cellIs" dxfId="448"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(C)'!A9</f>
        <v>C.R4</v>
      </c>
      <c r="D5" s="169"/>
      <c r="E5" s="170" t="str">
        <f>'2. Contratación (C)'!B9</f>
        <v xml:space="preserve">Manipulación en la valoración técnica o económica de las ofertas presentadas </v>
      </c>
      <c r="F5" s="171"/>
      <c r="G5" s="81" t="str">
        <f>'2. Contratación (C)'!C9</f>
        <v>Manipulación del procedimiento de contratación en favor de un licitante o en detrimento de otro o varios.</v>
      </c>
      <c r="H5" s="28">
        <f>'2. Contratación (C)'!D9</f>
        <v>0</v>
      </c>
      <c r="I5" s="40">
        <f>'2. Contratación (C)'!E9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08" x14ac:dyDescent="0.2">
      <c r="A10" s="31" t="s">
        <v>528</v>
      </c>
      <c r="B10" s="63" t="s">
        <v>166</v>
      </c>
      <c r="C10" s="87"/>
      <c r="D10" s="87"/>
      <c r="E10" s="93">
        <f>C10*D10</f>
        <v>0</v>
      </c>
      <c r="F10" s="31" t="s">
        <v>539</v>
      </c>
      <c r="G10" s="68" t="s">
        <v>327</v>
      </c>
      <c r="H10" s="88"/>
      <c r="I10" s="88"/>
      <c r="J10" s="87"/>
      <c r="K10" s="87"/>
      <c r="L10" s="31" t="str">
        <f t="shared" ref="L10:M20"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529</v>
      </c>
      <c r="B11" s="69" t="s">
        <v>187</v>
      </c>
      <c r="C11" s="87"/>
      <c r="D11" s="87"/>
      <c r="E11" s="93">
        <f t="shared" ref="E11:E20" si="1">C11*D11</f>
        <v>0</v>
      </c>
      <c r="F11" s="31" t="s">
        <v>540</v>
      </c>
      <c r="G11" s="68" t="s">
        <v>328</v>
      </c>
      <c r="H11" s="88"/>
      <c r="I11" s="88"/>
      <c r="J11" s="87"/>
      <c r="K11" s="87"/>
      <c r="L11" s="31" t="str">
        <f t="shared" si="0"/>
        <v/>
      </c>
      <c r="M11" s="31" t="str">
        <f t="shared" si="0"/>
        <v/>
      </c>
      <c r="N11" s="93" t="e">
        <f t="shared" ref="N11:N20" si="2">L11*M11</f>
        <v>#VALUE!</v>
      </c>
      <c r="O11" s="90"/>
      <c r="P11" s="90"/>
      <c r="Q11" s="90"/>
      <c r="R11" s="87"/>
      <c r="S11" s="87"/>
      <c r="T11" s="31" t="str">
        <f t="shared" ref="T11:T20" si="3">IF(ISNUMBER($L11),IF($L11+R11&gt;1,$L11+R11,1),"")</f>
        <v/>
      </c>
      <c r="U11" s="31" t="str">
        <f t="shared" ref="U11:U20" si="4">IF(ISNUMBER($M11),IF($M11+S11&gt;1,$M11+S11,1),"")</f>
        <v/>
      </c>
      <c r="V11" s="93" t="e">
        <f t="shared" ref="V11:V20" si="5">T11*U11</f>
        <v>#VALUE!</v>
      </c>
    </row>
    <row r="12" spans="1:22" ht="84" x14ac:dyDescent="0.2">
      <c r="A12" s="31" t="s">
        <v>530</v>
      </c>
      <c r="B12" s="78" t="s">
        <v>334</v>
      </c>
      <c r="C12" s="87"/>
      <c r="D12" s="87"/>
      <c r="E12" s="93">
        <f t="shared" si="1"/>
        <v>0</v>
      </c>
      <c r="F12" s="31" t="s">
        <v>541</v>
      </c>
      <c r="G12" s="52" t="s">
        <v>192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531</v>
      </c>
      <c r="B13" s="77" t="s">
        <v>272</v>
      </c>
      <c r="C13" s="87"/>
      <c r="D13" s="87"/>
      <c r="E13" s="93">
        <f t="shared" si="1"/>
        <v>0</v>
      </c>
      <c r="F13" s="31" t="s">
        <v>542</v>
      </c>
      <c r="G13" s="66" t="s">
        <v>389</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08" x14ac:dyDescent="0.2">
      <c r="A14" s="31" t="s">
        <v>532</v>
      </c>
      <c r="B14" s="63" t="s">
        <v>167</v>
      </c>
      <c r="C14" s="87"/>
      <c r="D14" s="87"/>
      <c r="E14" s="93">
        <f t="shared" si="1"/>
        <v>0</v>
      </c>
      <c r="F14" s="31" t="s">
        <v>543</v>
      </c>
      <c r="G14" s="68" t="s">
        <v>273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96" x14ac:dyDescent="0.2">
      <c r="A15" s="31" t="s">
        <v>533</v>
      </c>
      <c r="B15" s="60" t="s">
        <v>274</v>
      </c>
      <c r="C15" s="87"/>
      <c r="D15" s="87"/>
      <c r="E15" s="93">
        <f t="shared" si="1"/>
        <v>0</v>
      </c>
      <c r="F15" s="31" t="s">
        <v>544</v>
      </c>
      <c r="G15" s="68" t="s">
        <v>275</v>
      </c>
      <c r="H15" s="88"/>
      <c r="I15" s="88"/>
      <c r="J15" s="87"/>
      <c r="K15" s="87"/>
      <c r="L15" s="31" t="str">
        <f t="shared" si="0"/>
        <v/>
      </c>
      <c r="M15" s="31" t="str">
        <f t="shared" si="0"/>
        <v/>
      </c>
      <c r="N15" s="93" t="e">
        <f t="shared" si="2"/>
        <v>#VALUE!</v>
      </c>
      <c r="O15" s="90"/>
      <c r="P15" s="90"/>
      <c r="Q15" s="90"/>
      <c r="R15" s="87"/>
      <c r="S15" s="87"/>
      <c r="T15" s="31" t="str">
        <f t="shared" si="3"/>
        <v/>
      </c>
      <c r="U15" s="31" t="str">
        <f t="shared" si="4"/>
        <v/>
      </c>
      <c r="V15" s="93" t="e">
        <f t="shared" si="5"/>
        <v>#VALUE!</v>
      </c>
    </row>
    <row r="16" spans="1:22" ht="96" x14ac:dyDescent="0.2">
      <c r="A16" s="31" t="s">
        <v>534</v>
      </c>
      <c r="B16" s="65" t="s">
        <v>168</v>
      </c>
      <c r="C16" s="87"/>
      <c r="D16" s="87"/>
      <c r="E16" s="93">
        <f t="shared" si="1"/>
        <v>0</v>
      </c>
      <c r="F16" s="31" t="s">
        <v>545</v>
      </c>
      <c r="G16" s="68" t="s">
        <v>276</v>
      </c>
      <c r="H16" s="88"/>
      <c r="I16" s="88"/>
      <c r="J16" s="87"/>
      <c r="K16" s="87"/>
      <c r="L16" s="31" t="str">
        <f t="shared" si="0"/>
        <v/>
      </c>
      <c r="M16" s="31" t="str">
        <f t="shared" si="0"/>
        <v/>
      </c>
      <c r="N16" s="93" t="e">
        <f t="shared" si="2"/>
        <v>#VALUE!</v>
      </c>
      <c r="O16" s="90"/>
      <c r="P16" s="90"/>
      <c r="Q16" s="90"/>
      <c r="R16" s="87"/>
      <c r="S16" s="87"/>
      <c r="T16" s="31" t="str">
        <f t="shared" si="3"/>
        <v/>
      </c>
      <c r="U16" s="31" t="str">
        <f t="shared" si="4"/>
        <v/>
      </c>
      <c r="V16" s="93" t="e">
        <f t="shared" si="5"/>
        <v>#VALUE!</v>
      </c>
    </row>
    <row r="17" spans="1:22" ht="84" x14ac:dyDescent="0.2">
      <c r="A17" s="31" t="s">
        <v>535</v>
      </c>
      <c r="B17" s="63" t="s">
        <v>169</v>
      </c>
      <c r="C17" s="87"/>
      <c r="D17" s="87"/>
      <c r="E17" s="93">
        <f t="shared" si="1"/>
        <v>0</v>
      </c>
      <c r="F17" s="31" t="s">
        <v>546</v>
      </c>
      <c r="G17" s="68" t="s">
        <v>277</v>
      </c>
      <c r="H17" s="88"/>
      <c r="I17" s="88"/>
      <c r="J17" s="87"/>
      <c r="K17" s="87"/>
      <c r="L17" s="31" t="str">
        <f t="shared" si="0"/>
        <v/>
      </c>
      <c r="M17" s="31" t="str">
        <f t="shared" si="0"/>
        <v/>
      </c>
      <c r="N17" s="93" t="e">
        <f t="shared" si="2"/>
        <v>#VALUE!</v>
      </c>
      <c r="O17" s="90"/>
      <c r="P17" s="90"/>
      <c r="Q17" s="90"/>
      <c r="R17" s="87"/>
      <c r="S17" s="87"/>
      <c r="T17" s="31" t="str">
        <f t="shared" si="3"/>
        <v/>
      </c>
      <c r="U17" s="31" t="str">
        <f t="shared" si="4"/>
        <v/>
      </c>
      <c r="V17" s="93" t="e">
        <f t="shared" si="5"/>
        <v>#VALUE!</v>
      </c>
    </row>
    <row r="18" spans="1:22" ht="96" x14ac:dyDescent="0.2">
      <c r="A18" s="31" t="s">
        <v>536</v>
      </c>
      <c r="B18" s="63" t="s">
        <v>69</v>
      </c>
      <c r="C18" s="87"/>
      <c r="D18" s="87"/>
      <c r="E18" s="93">
        <f t="shared" si="1"/>
        <v>0</v>
      </c>
      <c r="F18" s="31" t="s">
        <v>547</v>
      </c>
      <c r="G18" s="68" t="s">
        <v>317</v>
      </c>
      <c r="H18" s="88"/>
      <c r="I18" s="88"/>
      <c r="J18" s="87"/>
      <c r="K18" s="87"/>
      <c r="L18" s="31" t="str">
        <f t="shared" si="0"/>
        <v/>
      </c>
      <c r="M18" s="31" t="str">
        <f t="shared" si="0"/>
        <v/>
      </c>
      <c r="N18" s="93" t="e">
        <f t="shared" si="2"/>
        <v>#VALUE!</v>
      </c>
      <c r="O18" s="90"/>
      <c r="P18" s="90"/>
      <c r="Q18" s="90"/>
      <c r="R18" s="87"/>
      <c r="S18" s="87"/>
      <c r="T18" s="31" t="str">
        <f t="shared" si="3"/>
        <v/>
      </c>
      <c r="U18" s="31" t="str">
        <f t="shared" si="4"/>
        <v/>
      </c>
      <c r="V18" s="93" t="e">
        <f t="shared" si="5"/>
        <v>#VALUE!</v>
      </c>
    </row>
    <row r="19" spans="1:22" ht="72" x14ac:dyDescent="0.2">
      <c r="A19" s="31" t="s">
        <v>537</v>
      </c>
      <c r="B19" s="65" t="s">
        <v>191</v>
      </c>
      <c r="C19" s="87"/>
      <c r="D19" s="87"/>
      <c r="E19" s="93">
        <f t="shared" si="1"/>
        <v>0</v>
      </c>
      <c r="F19" s="31" t="s">
        <v>548</v>
      </c>
      <c r="G19" s="68" t="s">
        <v>278</v>
      </c>
      <c r="H19" s="88"/>
      <c r="I19" s="88"/>
      <c r="J19" s="87"/>
      <c r="K19" s="87"/>
      <c r="L19" s="31" t="str">
        <f t="shared" si="0"/>
        <v/>
      </c>
      <c r="M19" s="31" t="str">
        <f t="shared" si="0"/>
        <v/>
      </c>
      <c r="N19" s="93" t="e">
        <f t="shared" si="2"/>
        <v>#VALUE!</v>
      </c>
      <c r="O19" s="90"/>
      <c r="P19" s="90"/>
      <c r="Q19" s="90"/>
      <c r="R19" s="87"/>
      <c r="S19" s="87"/>
      <c r="T19" s="31" t="str">
        <f t="shared" si="3"/>
        <v/>
      </c>
      <c r="U19" s="31" t="str">
        <f t="shared" si="4"/>
        <v/>
      </c>
      <c r="V19" s="93" t="e">
        <f t="shared" si="5"/>
        <v>#VALUE!</v>
      </c>
    </row>
    <row r="20" spans="1:22" ht="72" customHeight="1" x14ac:dyDescent="0.2">
      <c r="A20" s="88" t="s">
        <v>538</v>
      </c>
      <c r="B20" s="89" t="s">
        <v>397</v>
      </c>
      <c r="C20" s="88"/>
      <c r="D20" s="88"/>
      <c r="E20" s="93">
        <f t="shared" si="1"/>
        <v>0</v>
      </c>
      <c r="F20" s="88" t="s">
        <v>549</v>
      </c>
      <c r="G20" s="89" t="s">
        <v>77</v>
      </c>
      <c r="H20" s="88"/>
      <c r="I20" s="88"/>
      <c r="J20" s="88"/>
      <c r="K20" s="88"/>
      <c r="L20" s="31" t="str">
        <f t="shared" si="0"/>
        <v/>
      </c>
      <c r="M20" s="31" t="str">
        <f t="shared" si="0"/>
        <v/>
      </c>
      <c r="N20" s="93" t="e">
        <f t="shared" si="2"/>
        <v>#VALUE!</v>
      </c>
      <c r="O20" s="89" t="s">
        <v>77</v>
      </c>
      <c r="P20" s="91"/>
      <c r="Q20" s="91"/>
      <c r="R20" s="88"/>
      <c r="S20" s="88"/>
      <c r="T20" s="31" t="str">
        <f t="shared" si="3"/>
        <v/>
      </c>
      <c r="U20" s="31" t="str">
        <f t="shared" si="4"/>
        <v/>
      </c>
      <c r="V20" s="93" t="e">
        <f t="shared" si="5"/>
        <v>#VALUE!</v>
      </c>
    </row>
    <row r="21" spans="1:22" ht="48" customHeight="1" x14ac:dyDescent="0.2">
      <c r="D21" s="96" t="s">
        <v>220</v>
      </c>
      <c r="E21" s="92" t="e">
        <f>ROUND(SUM(E10:E20)/COUNT(C10:C20),2)</f>
        <v>#DIV/0!</v>
      </c>
      <c r="M21" s="96" t="s">
        <v>221</v>
      </c>
      <c r="N21" s="92" t="e">
        <f>ROUND(SUMIF(N10:N20,"&gt;0",N10:N20)/COUNT(N10:N20),2)</f>
        <v>#DIV/0!</v>
      </c>
      <c r="U21" s="96" t="s">
        <v>222</v>
      </c>
      <c r="V21" s="92" t="e">
        <f>ROUND(SUMIF(V10:V20,"&gt;0",V10:V20)/COUNT(V10:V20),2)</f>
        <v>#DIV/0!</v>
      </c>
    </row>
    <row r="44" spans="4:5" x14ac:dyDescent="0.2">
      <c r="D44" s="17">
        <v>1</v>
      </c>
      <c r="E44" s="17">
        <v>-1</v>
      </c>
    </row>
    <row r="45" spans="4:5" x14ac:dyDescent="0.2">
      <c r="D45" s="17">
        <v>2</v>
      </c>
      <c r="E45" s="17">
        <v>-2</v>
      </c>
    </row>
    <row r="46" spans="4:5" x14ac:dyDescent="0.2">
      <c r="D46" s="17">
        <v>3</v>
      </c>
      <c r="E46" s="17">
        <v>-3</v>
      </c>
    </row>
    <row r="47" spans="4:5" x14ac:dyDescent="0.2">
      <c r="D47" s="17">
        <v>4</v>
      </c>
      <c r="E47"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447" priority="13" operator="between">
      <formula>8</formula>
      <formula>16</formula>
    </cfRule>
    <cfRule type="cellIs" dxfId="446" priority="14" operator="between">
      <formula>4</formula>
      <formula>7.99</formula>
    </cfRule>
    <cfRule type="cellIs" dxfId="445" priority="15" operator="between">
      <formula>1</formula>
      <formula>3.99</formula>
    </cfRule>
  </conditionalFormatting>
  <conditionalFormatting sqref="F10:F19">
    <cfRule type="cellIs" dxfId="444" priority="21" operator="between">
      <formula>11</formula>
      <formula>25</formula>
    </cfRule>
    <cfRule type="cellIs" dxfId="443" priority="22" operator="between">
      <formula>6</formula>
      <formula>10</formula>
    </cfRule>
    <cfRule type="cellIs" dxfId="442" priority="23" operator="between">
      <formula>0</formula>
      <formula>5</formula>
    </cfRule>
  </conditionalFormatting>
  <conditionalFormatting sqref="H10:H20">
    <cfRule type="containsText" dxfId="441" priority="19" operator="containsText" text="Sí">
      <formula>NOT(ISERROR(SEARCH("Sí",H10)))</formula>
    </cfRule>
    <cfRule type="containsText" dxfId="440" priority="20" operator="containsText" text="No">
      <formula>NOT(ISERROR(SEARCH("No",H10)))</formula>
    </cfRule>
  </conditionalFormatting>
  <conditionalFormatting sqref="I10:I20">
    <cfRule type="containsText" dxfId="439" priority="16" operator="containsText" text="Bajo">
      <formula>NOT(ISERROR(SEARCH("Bajo",I10)))</formula>
    </cfRule>
    <cfRule type="containsText" dxfId="438" priority="17" operator="containsText" text="Medio">
      <formula>NOT(ISERROR(SEARCH("Medio",I10)))</formula>
    </cfRule>
    <cfRule type="containsText" dxfId="437" priority="18" operator="containsText" text="Alto">
      <formula>NOT(ISERROR(SEARCH("Alto",I10)))</formula>
    </cfRule>
  </conditionalFormatting>
  <conditionalFormatting sqref="N10:N21">
    <cfRule type="cellIs" dxfId="436" priority="7" operator="between">
      <formula>8</formula>
      <formula>16</formula>
    </cfRule>
    <cfRule type="cellIs" dxfId="435" priority="8" operator="between">
      <formula>4</formula>
      <formula>7.99</formula>
    </cfRule>
    <cfRule type="cellIs" dxfId="434" priority="9" operator="between">
      <formula>1</formula>
      <formula>3.99</formula>
    </cfRule>
  </conditionalFormatting>
  <conditionalFormatting sqref="V10:V21">
    <cfRule type="cellIs" dxfId="433" priority="1" operator="between">
      <formula>8</formula>
      <formula>16</formula>
    </cfRule>
    <cfRule type="cellIs" dxfId="432" priority="2" operator="between">
      <formula>4</formula>
      <formula>7.99</formula>
    </cfRule>
    <cfRule type="cellIs" dxfId="431"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(C)'!A10</f>
        <v>C.R5</v>
      </c>
      <c r="D5" s="169"/>
      <c r="E5" s="170" t="str">
        <f>'2. Contratación (C)'!B10</f>
        <v>Fraccionamiento fraudulento del contrato</v>
      </c>
      <c r="F5" s="171"/>
      <c r="G5" s="81" t="str">
        <f>'2. Contratación (C)'!C10</f>
        <v>Fraccionamiento del contrato en dos o más procedimientos con idéntico adjudicatario evitando la utilización de un procedimiento que, en base a la cuantía total, hubiese requerido mayores garantías de concurrencia y de publicidad.</v>
      </c>
      <c r="H5" s="28">
        <f>'2. Contratación (C)'!D10</f>
        <v>0</v>
      </c>
      <c r="I5" s="40">
        <f>'2. Contratación (C)'!E10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96" x14ac:dyDescent="0.2">
      <c r="A10" s="31" t="s">
        <v>550</v>
      </c>
      <c r="B10" s="69" t="s">
        <v>117</v>
      </c>
      <c r="C10" s="87"/>
      <c r="D10" s="87"/>
      <c r="E10" s="93">
        <f>C10*D10</f>
        <v>0</v>
      </c>
      <c r="F10" s="31" t="s">
        <v>554</v>
      </c>
      <c r="G10" s="60" t="s">
        <v>116</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
      <c r="A11" s="31" t="s">
        <v>551</v>
      </c>
      <c r="B11" s="63" t="s">
        <v>279</v>
      </c>
      <c r="C11" s="87"/>
      <c r="D11" s="87"/>
      <c r="E11" s="93">
        <f t="shared" ref="E11:E13" si="1">C11*D11</f>
        <v>0</v>
      </c>
      <c r="F11" s="31" t="s">
        <v>555</v>
      </c>
      <c r="G11" s="66" t="s">
        <v>78</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
      <c r="A12" s="31" t="s">
        <v>552</v>
      </c>
      <c r="B12" s="63" t="s">
        <v>190</v>
      </c>
      <c r="C12" s="87"/>
      <c r="D12" s="87"/>
      <c r="E12" s="93">
        <f t="shared" si="1"/>
        <v>0</v>
      </c>
      <c r="F12" s="31" t="s">
        <v>556</v>
      </c>
      <c r="G12" s="67" t="s">
        <v>79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553</v>
      </c>
      <c r="B13" s="89" t="s">
        <v>397</v>
      </c>
      <c r="C13" s="88"/>
      <c r="D13" s="88"/>
      <c r="E13" s="93">
        <f t="shared" si="1"/>
        <v>0</v>
      </c>
      <c r="F13" s="88" t="s">
        <v>557</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430" priority="13" operator="between">
      <formula>8</formula>
      <formula>16</formula>
    </cfRule>
    <cfRule type="cellIs" dxfId="429" priority="14" operator="between">
      <formula>4</formula>
      <formula>7.99</formula>
    </cfRule>
    <cfRule type="cellIs" dxfId="428" priority="15" operator="between">
      <formula>1</formula>
      <formula>3.99</formula>
    </cfRule>
  </conditionalFormatting>
  <conditionalFormatting sqref="F10:F12">
    <cfRule type="cellIs" dxfId="427" priority="21" operator="between">
      <formula>11</formula>
      <formula>25</formula>
    </cfRule>
    <cfRule type="cellIs" dxfId="426" priority="22" operator="between">
      <formula>6</formula>
      <formula>10</formula>
    </cfRule>
    <cfRule type="cellIs" dxfId="425" priority="23" operator="between">
      <formula>0</formula>
      <formula>5</formula>
    </cfRule>
  </conditionalFormatting>
  <conditionalFormatting sqref="H10:H13">
    <cfRule type="containsText" dxfId="424" priority="19" operator="containsText" text="Sí">
      <formula>NOT(ISERROR(SEARCH("Sí",H10)))</formula>
    </cfRule>
    <cfRule type="containsText" dxfId="423" priority="20" operator="containsText" text="No">
      <formula>NOT(ISERROR(SEARCH("No",H10)))</formula>
    </cfRule>
  </conditionalFormatting>
  <conditionalFormatting sqref="I10:I13">
    <cfRule type="containsText" dxfId="422" priority="16" operator="containsText" text="Bajo">
      <formula>NOT(ISERROR(SEARCH("Bajo",I10)))</formula>
    </cfRule>
    <cfRule type="containsText" dxfId="421" priority="17" operator="containsText" text="Medio">
      <formula>NOT(ISERROR(SEARCH("Medio",I10)))</formula>
    </cfRule>
    <cfRule type="containsText" dxfId="420" priority="18" operator="containsText" text="Alto">
      <formula>NOT(ISERROR(SEARCH("Alto",I10)))</formula>
    </cfRule>
  </conditionalFormatting>
  <conditionalFormatting sqref="N10:N14">
    <cfRule type="cellIs" dxfId="419" priority="7" operator="between">
      <formula>8</formula>
      <formula>16</formula>
    </cfRule>
    <cfRule type="cellIs" dxfId="418" priority="8" operator="between">
      <formula>4</formula>
      <formula>7.99</formula>
    </cfRule>
    <cfRule type="cellIs" dxfId="417" priority="9" operator="between">
      <formula>1</formula>
      <formula>3.99</formula>
    </cfRule>
  </conditionalFormatting>
  <conditionalFormatting sqref="V10:V14">
    <cfRule type="cellIs" dxfId="416" priority="1" operator="between">
      <formula>8</formula>
      <formula>16</formula>
    </cfRule>
    <cfRule type="cellIs" dxfId="415" priority="2" operator="between">
      <formula>4</formula>
      <formula>7.99</formula>
    </cfRule>
    <cfRule type="cellIs" dxfId="414"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(C)'!A11</f>
        <v>C.R6</v>
      </c>
      <c r="D5" s="169"/>
      <c r="E5" s="170" t="str">
        <f>'2. Contratación (C)'!B11</f>
        <v>Incumplimientos en la formalización del contrato</v>
      </c>
      <c r="F5" s="171"/>
      <c r="G5" s="81" t="str">
        <f>'2. Contratación (C)'!C11</f>
        <v>Irregularidades en la formalización del contrato de manera que no se ajusta con exactitud a las condiciones de la licitación o se alteran los términos de la adjudicación.</v>
      </c>
      <c r="H5" s="28">
        <f>'2. Contratación (C)'!D11</f>
        <v>0</v>
      </c>
      <c r="I5" s="40">
        <f>'2. Contratación (C)'!E11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32" x14ac:dyDescent="0.2">
      <c r="A10" s="31" t="s">
        <v>558</v>
      </c>
      <c r="B10" s="64" t="s">
        <v>121</v>
      </c>
      <c r="C10" s="87"/>
      <c r="D10" s="87"/>
      <c r="E10" s="93">
        <f>C10*D10</f>
        <v>0</v>
      </c>
      <c r="F10" s="31" t="s">
        <v>564</v>
      </c>
      <c r="G10" s="62" t="s">
        <v>119</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559</v>
      </c>
      <c r="B11" s="63" t="s">
        <v>122</v>
      </c>
      <c r="C11" s="87"/>
      <c r="D11" s="87"/>
      <c r="E11" s="93">
        <f t="shared" ref="E11:E15" si="1">C11*D11</f>
        <v>0</v>
      </c>
      <c r="F11" s="31" t="s">
        <v>565</v>
      </c>
      <c r="G11" s="66" t="s">
        <v>120</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560</v>
      </c>
      <c r="B12" s="63" t="s">
        <v>123</v>
      </c>
      <c r="C12" s="87"/>
      <c r="D12" s="87"/>
      <c r="E12" s="93">
        <f t="shared" si="1"/>
        <v>0</v>
      </c>
      <c r="F12" s="31" t="s">
        <v>566</v>
      </c>
      <c r="G12" s="66" t="s">
        <v>172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96" x14ac:dyDescent="0.2">
      <c r="A13" s="31" t="s">
        <v>561</v>
      </c>
      <c r="B13" s="78" t="s">
        <v>280</v>
      </c>
      <c r="C13" s="87"/>
      <c r="D13" s="87"/>
      <c r="E13" s="93">
        <f t="shared" si="1"/>
        <v>0</v>
      </c>
      <c r="F13" s="31" t="s">
        <v>567</v>
      </c>
      <c r="G13" s="60" t="s">
        <v>281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562</v>
      </c>
      <c r="B14" s="65" t="s">
        <v>125</v>
      </c>
      <c r="C14" s="87"/>
      <c r="D14" s="87"/>
      <c r="E14" s="93">
        <f t="shared" si="1"/>
        <v>0</v>
      </c>
      <c r="F14" s="31" t="s">
        <v>568</v>
      </c>
      <c r="G14" s="61" t="s">
        <v>124</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563</v>
      </c>
      <c r="B15" s="89" t="s">
        <v>397</v>
      </c>
      <c r="C15" s="88"/>
      <c r="D15" s="88"/>
      <c r="E15" s="93">
        <f t="shared" si="1"/>
        <v>0</v>
      </c>
      <c r="F15" s="88" t="s">
        <v>569</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413" priority="13" operator="between">
      <formula>8</formula>
      <formula>16</formula>
    </cfRule>
    <cfRule type="cellIs" dxfId="412" priority="14" operator="between">
      <formula>4</formula>
      <formula>7.99</formula>
    </cfRule>
    <cfRule type="cellIs" dxfId="411" priority="15" operator="between">
      <formula>1</formula>
      <formula>3.99</formula>
    </cfRule>
  </conditionalFormatting>
  <conditionalFormatting sqref="F10:F14">
    <cfRule type="cellIs" dxfId="410" priority="21" operator="between">
      <formula>11</formula>
      <formula>25</formula>
    </cfRule>
    <cfRule type="cellIs" dxfId="409" priority="22" operator="between">
      <formula>6</formula>
      <formula>10</formula>
    </cfRule>
    <cfRule type="cellIs" dxfId="408" priority="23" operator="between">
      <formula>0</formula>
      <formula>5</formula>
    </cfRule>
  </conditionalFormatting>
  <conditionalFormatting sqref="H10:H15">
    <cfRule type="containsText" dxfId="407" priority="19" operator="containsText" text="Sí">
      <formula>NOT(ISERROR(SEARCH("Sí",H10)))</formula>
    </cfRule>
    <cfRule type="containsText" dxfId="406" priority="20" operator="containsText" text="No">
      <formula>NOT(ISERROR(SEARCH("No",H10)))</formula>
    </cfRule>
  </conditionalFormatting>
  <conditionalFormatting sqref="I10:I15">
    <cfRule type="containsText" dxfId="405" priority="16" operator="containsText" text="Bajo">
      <formula>NOT(ISERROR(SEARCH("Bajo",I10)))</formula>
    </cfRule>
    <cfRule type="containsText" dxfId="404" priority="17" operator="containsText" text="Medio">
      <formula>NOT(ISERROR(SEARCH("Medio",I10)))</formula>
    </cfRule>
    <cfRule type="containsText" dxfId="403" priority="18" operator="containsText" text="Alto">
      <formula>NOT(ISERROR(SEARCH("Alto",I10)))</formula>
    </cfRule>
  </conditionalFormatting>
  <conditionalFormatting sqref="N10:N16">
    <cfRule type="cellIs" dxfId="402" priority="7" operator="between">
      <formula>8</formula>
      <formula>16</formula>
    </cfRule>
    <cfRule type="cellIs" dxfId="401" priority="8" operator="between">
      <formula>4</formula>
      <formula>7.99</formula>
    </cfRule>
    <cfRule type="cellIs" dxfId="400" priority="9" operator="between">
      <formula>1</formula>
      <formula>3.99</formula>
    </cfRule>
  </conditionalFormatting>
  <conditionalFormatting sqref="V10:V16">
    <cfRule type="cellIs" dxfId="399" priority="1" operator="between">
      <formula>8</formula>
      <formula>16</formula>
    </cfRule>
    <cfRule type="cellIs" dxfId="398" priority="2" operator="between">
      <formula>4</formula>
      <formula>7.99</formula>
    </cfRule>
    <cfRule type="cellIs" dxfId="397"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24" customWidth="1"/>
    <col min="2" max="2" width="42.42578125" style="25" customWidth="1"/>
    <col min="3" max="3" width="63" style="25" customWidth="1"/>
    <col min="4" max="4" width="31.7109375" style="26" bestFit="1" customWidth="1"/>
    <col min="5" max="5" width="23.42578125" style="26" customWidth="1"/>
    <col min="6" max="6" width="13.140625" style="17" customWidth="1"/>
    <col min="7" max="7" width="13.5703125" style="17" customWidth="1"/>
    <col min="8" max="16384" width="8.7109375" style="17"/>
  </cols>
  <sheetData>
    <row r="1" spans="1:43" ht="12.75" x14ac:dyDescent="0.2">
      <c r="A1" s="14"/>
      <c r="B1" s="15"/>
      <c r="C1" s="15"/>
      <c r="D1" s="15"/>
      <c r="E1" s="15"/>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x14ac:dyDescent="0.25">
      <c r="A2" s="108" t="s">
        <v>306</v>
      </c>
      <c r="B2" s="15"/>
      <c r="C2" s="15"/>
      <c r="D2" s="15"/>
      <c r="E2" s="15"/>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ht="12.75" x14ac:dyDescent="0.2">
      <c r="A3" s="14"/>
      <c r="B3" s="15"/>
      <c r="C3" s="15"/>
      <c r="D3" s="15"/>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2.75" x14ac:dyDescent="0.2">
      <c r="A4" s="14"/>
      <c r="B4" s="15"/>
      <c r="C4" s="15"/>
      <c r="D4" s="1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9" customFormat="1" ht="38.25" customHeight="1" x14ac:dyDescent="0.2">
      <c r="A5" s="123" t="s">
        <v>27</v>
      </c>
      <c r="B5" s="124"/>
      <c r="C5" s="124"/>
      <c r="D5" s="124"/>
      <c r="E5" s="125"/>
      <c r="F5" s="123" t="s">
        <v>307</v>
      </c>
      <c r="G5" s="125"/>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row>
    <row r="6" spans="1:43" s="21" customFormat="1" ht="48" x14ac:dyDescent="0.25">
      <c r="A6" s="96" t="s">
        <v>28</v>
      </c>
      <c r="B6" s="96" t="s">
        <v>29</v>
      </c>
      <c r="C6" s="96" t="s">
        <v>30</v>
      </c>
      <c r="D6" s="99" t="s">
        <v>361</v>
      </c>
      <c r="E6" s="105" t="s">
        <v>58</v>
      </c>
      <c r="F6" s="96" t="s">
        <v>304</v>
      </c>
      <c r="G6" s="96" t="s">
        <v>305</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ht="36" x14ac:dyDescent="0.2">
      <c r="A7" s="47" t="s">
        <v>756</v>
      </c>
      <c r="B7" s="23" t="s">
        <v>31</v>
      </c>
      <c r="C7" s="22" t="s">
        <v>241</v>
      </c>
      <c r="D7" s="98"/>
      <c r="E7" s="98"/>
      <c r="F7" s="92" t="e">
        <f xml:space="preserve"> S.R1!N16</f>
        <v>#DIV/0!</v>
      </c>
      <c r="G7" s="92" t="e">
        <f>S.R1!V16</f>
        <v>#DIV/0!</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ht="52.5" customHeight="1" x14ac:dyDescent="0.2">
      <c r="A8" s="47" t="s">
        <v>757</v>
      </c>
      <c r="B8" s="22" t="s">
        <v>32</v>
      </c>
      <c r="C8" s="22" t="s">
        <v>60</v>
      </c>
      <c r="D8" s="98"/>
      <c r="E8" s="98"/>
      <c r="F8" s="92" t="e">
        <f>S.R2!N12</f>
        <v>#DIV/0!</v>
      </c>
      <c r="G8" s="92" t="e">
        <f>S.R2!V12</f>
        <v>#DIV/0!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ht="60" x14ac:dyDescent="0.2">
      <c r="A9" s="47" t="s">
        <v>758</v>
      </c>
      <c r="B9" s="22" t="s">
        <v>126</v>
      </c>
      <c r="C9" s="23" t="s">
        <v>177</v>
      </c>
      <c r="D9" s="98"/>
      <c r="E9" s="98"/>
      <c r="F9" s="92" t="e">
        <f>S.R3!N12</f>
        <v>#DIV/0!</v>
      </c>
      <c r="G9" s="92" t="e">
        <f>S.R3!V12</f>
        <v>#DIV/0!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ht="36" x14ac:dyDescent="0.2">
      <c r="A10" s="47" t="s">
        <v>759</v>
      </c>
      <c r="B10" s="23" t="s">
        <v>180</v>
      </c>
      <c r="C10" s="23" t="s">
        <v>181</v>
      </c>
      <c r="D10" s="98"/>
      <c r="E10" s="98"/>
      <c r="F10" s="92" t="e">
        <f>S.R4!N13</f>
        <v>#DIV/0!</v>
      </c>
      <c r="G10" s="92" t="e">
        <f>S.R4!V13</f>
        <v>#DIV/0!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ht="24" x14ac:dyDescent="0.2">
      <c r="A11" s="47" t="s">
        <v>760</v>
      </c>
      <c r="B11" s="22" t="s">
        <v>33</v>
      </c>
      <c r="C11" s="23" t="s">
        <v>127</v>
      </c>
      <c r="D11" s="98"/>
      <c r="E11" s="98"/>
      <c r="F11" s="92" t="e">
        <f>S.R5!N15</f>
        <v>#DIV/0!</v>
      </c>
      <c r="G11" s="92" t="e">
        <f>S.R5!V15</f>
        <v>#DIV/0!</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63" customHeight="1" x14ac:dyDescent="0.2">
      <c r="A12" s="47" t="s">
        <v>761</v>
      </c>
      <c r="B12" s="23" t="s">
        <v>61</v>
      </c>
      <c r="C12" s="23" t="s">
        <v>76</v>
      </c>
      <c r="D12" s="98"/>
      <c r="E12" s="98"/>
      <c r="F12" s="92" t="e">
        <f>S.R6!N15</f>
        <v>#DIV/0!</v>
      </c>
      <c r="G12" s="92" t="e">
        <f>S.R6!V15</f>
        <v>#DIV/0!</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ht="36" x14ac:dyDescent="0.2">
      <c r="A13" s="47" t="s">
        <v>762</v>
      </c>
      <c r="B13" s="22" t="s">
        <v>34</v>
      </c>
      <c r="C13" s="23" t="s">
        <v>128</v>
      </c>
      <c r="D13" s="98"/>
      <c r="E13" s="98"/>
      <c r="F13" s="92" t="e">
        <f>S.R7!N13</f>
        <v>#DIV/0!</v>
      </c>
      <c r="G13" s="92" t="e">
        <f>S.R7!V13</f>
        <v>#DIV/0!</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ht="24" x14ac:dyDescent="0.2">
      <c r="A14" s="47" t="s">
        <v>763</v>
      </c>
      <c r="B14" s="22" t="s">
        <v>83</v>
      </c>
      <c r="C14" s="107" t="s">
        <v>288</v>
      </c>
      <c r="D14" s="98"/>
      <c r="E14" s="98"/>
      <c r="F14" s="92" t="e">
        <f>S.R8!N13</f>
        <v>#DIV/0!</v>
      </c>
      <c r="G14" s="92" t="e">
        <f>S.R8!V13</f>
        <v>#DIV/0!</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ht="43.5" customHeight="1" x14ac:dyDescent="0.2">
      <c r="A15" s="47" t="s">
        <v>764</v>
      </c>
      <c r="B15" s="22" t="s">
        <v>35</v>
      </c>
      <c r="C15" s="106" t="s">
        <v>298</v>
      </c>
      <c r="D15" s="98"/>
      <c r="E15" s="98"/>
      <c r="F15" s="92" t="e">
        <f>S.R9!N16</f>
        <v>#DIV/0!</v>
      </c>
      <c r="G15" s="92" t="e">
        <f>S.R9!V16</f>
        <v>#DIV/0!</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ht="45.75" customHeight="1" x14ac:dyDescent="0.2">
      <c r="A16" s="100" t="s">
        <v>765</v>
      </c>
      <c r="B16" s="98" t="s">
        <v>130</v>
      </c>
      <c r="C16" s="98" t="s">
        <v>129</v>
      </c>
      <c r="D16" s="98"/>
      <c r="E16" s="98"/>
      <c r="F16" s="92" t="e">
        <f>S.RX!N12</f>
        <v>#DIV/0!</v>
      </c>
      <c r="G16" s="92" t="e">
        <f>S.RX!V12</f>
        <v>#DIV/0!</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ht="45.75" customHeight="1" x14ac:dyDescent="0.2">
      <c r="A17" s="15"/>
      <c r="B17" s="15"/>
      <c r="C17" s="15"/>
      <c r="D17" s="15"/>
      <c r="E17" s="115" t="s">
        <v>366</v>
      </c>
      <c r="F17" s="92" t="e">
        <f>ROUND(SUM(F7:F16)/COUNT(F7:F16),2)</f>
        <v>#DIV/0!</v>
      </c>
      <c r="G17" s="92" t="e">
        <f>ROUND(SUM(G7:G16)/COUNT(G7:G16),2)</f>
        <v>#DIV/0!</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ht="12.75" x14ac:dyDescent="0.2">
      <c r="A18" s="14"/>
      <c r="B18" s="15"/>
      <c r="C18" s="15"/>
      <c r="D18" s="15"/>
      <c r="E18" s="1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2.75" x14ac:dyDescent="0.2">
      <c r="A19" s="14"/>
      <c r="B19" s="15"/>
      <c r="C19" s="15"/>
      <c r="D19" s="15"/>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ht="12.75" x14ac:dyDescent="0.2">
      <c r="A20" s="14"/>
      <c r="B20" s="15"/>
      <c r="C20" s="15"/>
      <c r="D20" s="15"/>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ht="12.75" x14ac:dyDescent="0.2">
      <c r="A21" s="14"/>
      <c r="B21" s="15"/>
      <c r="C21" s="15"/>
      <c r="D21" s="1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ht="12.75" x14ac:dyDescent="0.2">
      <c r="A22" s="14"/>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ht="12.75" x14ac:dyDescent="0.2">
      <c r="A23" s="14"/>
      <c r="B23" s="15"/>
      <c r="C23" s="15"/>
      <c r="D23" s="1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12.75" x14ac:dyDescent="0.2">
      <c r="A24" s="14"/>
      <c r="B24" s="15"/>
      <c r="C24" s="15"/>
      <c r="D24" s="1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ht="12.75" x14ac:dyDescent="0.2">
      <c r="A25" s="14"/>
      <c r="B25" s="15"/>
      <c r="C25" s="15"/>
      <c r="D25" s="15"/>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2.75" x14ac:dyDescent="0.2">
      <c r="A26" s="14"/>
      <c r="B26" s="15"/>
      <c r="C26" s="15"/>
      <c r="D26" s="15"/>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ht="12.75" x14ac:dyDescent="0.2">
      <c r="A27" s="14"/>
      <c r="B27" s="15"/>
      <c r="C27" s="15"/>
      <c r="D27" s="15"/>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ht="12.75" x14ac:dyDescent="0.2">
      <c r="A28" s="14"/>
      <c r="B28" s="15"/>
      <c r="C28" s="15"/>
      <c r="D28" s="15"/>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ht="12.75" x14ac:dyDescent="0.2">
      <c r="A29" s="14"/>
      <c r="B29" s="15"/>
      <c r="C29" s="15"/>
      <c r="D29" s="15"/>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ht="12.75" x14ac:dyDescent="0.2">
      <c r="A30" s="14"/>
      <c r="B30" s="15"/>
      <c r="C30" s="15"/>
      <c r="D30" s="15"/>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2.75" x14ac:dyDescent="0.2">
      <c r="A31" s="14"/>
      <c r="B31" s="15"/>
      <c r="C31" s="15"/>
      <c r="D31" s="15"/>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ht="12.75" x14ac:dyDescent="0.2">
      <c r="A32" s="14"/>
      <c r="B32" s="15"/>
      <c r="C32" s="15"/>
      <c r="D32" s="15"/>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ht="12.75" x14ac:dyDescent="0.2">
      <c r="A33" s="14"/>
      <c r="B33" s="15"/>
      <c r="C33" s="15"/>
      <c r="D33" s="15"/>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ht="12.75" x14ac:dyDescent="0.2">
      <c r="A34" s="14"/>
      <c r="B34" s="15"/>
      <c r="C34" s="15"/>
      <c r="D34" s="15"/>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2.75" x14ac:dyDescent="0.2">
      <c r="A35" s="14"/>
      <c r="B35" s="15"/>
      <c r="C35" s="15"/>
      <c r="D35" s="15"/>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12.75" x14ac:dyDescent="0.2">
      <c r="A36" s="14"/>
      <c r="B36" s="15"/>
      <c r="C36" s="15"/>
      <c r="D36" s="15"/>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ht="12.75" x14ac:dyDescent="0.2">
      <c r="A37" s="14"/>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x14ac:dyDescent="0.25">
      <c r="D38" s="25"/>
      <c r="E38" s="25"/>
    </row>
    <row r="39" spans="1:43" x14ac:dyDescent="0.25">
      <c r="D39" s="25"/>
      <c r="E39" s="25"/>
    </row>
    <row r="40" spans="1:43" x14ac:dyDescent="0.25">
      <c r="D40" s="25"/>
      <c r="E40" s="25"/>
    </row>
    <row r="41" spans="1:43" hidden="1" x14ac:dyDescent="0.25">
      <c r="D41" s="25"/>
      <c r="E41" s="25"/>
    </row>
    <row r="42" spans="1:43" hidden="1" x14ac:dyDescent="0.25">
      <c r="D42" s="25"/>
      <c r="E42" s="25"/>
    </row>
    <row r="43" spans="1:43" x14ac:dyDescent="0.25">
      <c r="D43" s="25"/>
      <c r="E43" s="25"/>
    </row>
    <row r="44" spans="1:43" x14ac:dyDescent="0.25">
      <c r="D44" s="25"/>
      <c r="E44" s="25"/>
    </row>
    <row r="45" spans="1:43" x14ac:dyDescent="0.25">
      <c r="D45" s="25"/>
      <c r="E45" s="25"/>
    </row>
    <row r="46" spans="1:43" x14ac:dyDescent="0.25">
      <c r="D46" s="25"/>
      <c r="E46" s="25"/>
    </row>
    <row r="47" spans="1:43" x14ac:dyDescent="0.25">
      <c r="D47" s="25"/>
      <c r="E47" s="25"/>
    </row>
    <row r="48" spans="1:43"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x14ac:dyDescent="0.25">
      <c r="D53" s="25"/>
      <c r="E53" s="25"/>
    </row>
    <row r="54" spans="4:5" x14ac:dyDescent="0.25">
      <c r="D54" s="25"/>
      <c r="E54" s="25"/>
    </row>
    <row r="55" spans="4:5" x14ac:dyDescent="0.25">
      <c r="D55" s="25"/>
      <c r="E55" s="25"/>
    </row>
    <row r="56" spans="4:5"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ht="15.75" hidden="1" customHeight="1" x14ac:dyDescent="0.25">
      <c r="D75" s="25"/>
      <c r="E75" s="25"/>
    </row>
    <row r="76" spans="4:5" ht="15.75" hidden="1" customHeight="1" x14ac:dyDescent="0.25">
      <c r="D76" s="25"/>
      <c r="E76" s="25"/>
    </row>
    <row r="77" spans="4:5" ht="15.75" hidden="1" customHeight="1" x14ac:dyDescent="0.25">
      <c r="D77" s="25"/>
      <c r="E77" s="25"/>
    </row>
    <row r="78" spans="4:5" ht="15.75" hidden="1" customHeight="1"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row r="602" spans="4:5" x14ac:dyDescent="0.25">
      <c r="D602" s="25"/>
      <c r="E602" s="25"/>
    </row>
    <row r="603" spans="4:5" x14ac:dyDescent="0.25">
      <c r="D603" s="25"/>
      <c r="E603" s="25"/>
    </row>
    <row r="604" spans="4:5" x14ac:dyDescent="0.25">
      <c r="D604" s="25"/>
      <c r="E604" s="25"/>
    </row>
    <row r="605" spans="4:5" x14ac:dyDescent="0.25">
      <c r="D605" s="25"/>
      <c r="E605" s="25"/>
    </row>
  </sheetData>
  <mergeCells count="2">
    <mergeCell ref="A5:E5"/>
    <mergeCell ref="F5:G5"/>
  </mergeCells>
  <conditionalFormatting sqref="F7:G17">
    <cfRule type="cellIs" dxfId="674" priority="1" operator="between">
      <formula>8</formula>
      <formula>16</formula>
    </cfRule>
    <cfRule type="cellIs" dxfId="673" priority="2" operator="between">
      <formula>4</formula>
      <formula>7.99</formula>
    </cfRule>
    <cfRule type="cellIs" dxfId="67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(C)'!A12</f>
        <v>C.R7</v>
      </c>
      <c r="D5" s="169"/>
      <c r="E5" s="170" t="str">
        <f>'2. Contratación (C)'!B12</f>
        <v>Incumplimientos o deficiencias en la ejecución del contrato</v>
      </c>
      <c r="F5" s="171"/>
      <c r="G5" s="81" t="str">
        <f>'2. Contratación (C)'!C12</f>
        <v>El contratista incumple las especificaciones del contrato durante su ejecución</v>
      </c>
      <c r="H5" s="28">
        <f>'2. Contratación (C)'!D12</f>
        <v>0</v>
      </c>
      <c r="I5" s="40">
        <f>'2. Contratación (C)'!E12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56" x14ac:dyDescent="0.2">
      <c r="A10" s="31" t="s">
        <v>570</v>
      </c>
      <c r="B10" s="78" t="s">
        <v>814</v>
      </c>
      <c r="C10" s="87"/>
      <c r="D10" s="87"/>
      <c r="E10" s="93">
        <f>C10*D10</f>
        <v>0</v>
      </c>
      <c r="F10" s="31" t="s">
        <v>576</v>
      </c>
      <c r="G10" s="68" t="s">
        <v>139</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20" x14ac:dyDescent="0.2">
      <c r="A11" s="31" t="s">
        <v>571</v>
      </c>
      <c r="B11" s="74" t="s">
        <v>815</v>
      </c>
      <c r="C11" s="87"/>
      <c r="D11" s="87"/>
      <c r="E11" s="93">
        <f t="shared" ref="E11:E14" si="1">C11*D11</f>
        <v>0</v>
      </c>
      <c r="F11" s="31" t="s">
        <v>577</v>
      </c>
      <c r="G11" s="68" t="s">
        <v>324</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96" x14ac:dyDescent="0.2">
      <c r="A12" s="31" t="s">
        <v>572</v>
      </c>
      <c r="B12" s="69" t="s">
        <v>282</v>
      </c>
      <c r="C12" s="87"/>
      <c r="D12" s="87"/>
      <c r="E12" s="93">
        <f t="shared" si="1"/>
        <v>0</v>
      </c>
      <c r="F12" s="31" t="s">
        <v>578</v>
      </c>
      <c r="G12" s="68" t="s">
        <v>140</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573</v>
      </c>
      <c r="B13" s="65" t="s">
        <v>188</v>
      </c>
      <c r="C13" s="87"/>
      <c r="D13" s="87"/>
      <c r="E13" s="93">
        <f t="shared" si="1"/>
        <v>0</v>
      </c>
      <c r="F13" s="31" t="s">
        <v>579</v>
      </c>
      <c r="G13" s="68" t="s">
        <v>283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574</v>
      </c>
      <c r="B14" s="89" t="s">
        <v>397</v>
      </c>
      <c r="C14" s="88"/>
      <c r="D14" s="88"/>
      <c r="E14" s="93">
        <f t="shared" si="1"/>
        <v>0</v>
      </c>
      <c r="F14" s="88" t="s">
        <v>575</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220</v>
      </c>
      <c r="E15" s="92" t="e">
        <f>ROUND(SUM(E10:E14)/COUNT(C10:C14),2)</f>
        <v>#DIV/0!</v>
      </c>
      <c r="M15" s="96" t="s">
        <v>221</v>
      </c>
      <c r="N15" s="92" t="e">
        <f>ROUND(SUMIF(N10:N14,"&gt;0",N10:N14)/COUNT(N10:N14),2)</f>
        <v>#DIV/0!</v>
      </c>
      <c r="U15" s="96" t="s">
        <v>222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396" priority="13" operator="between">
      <formula>8</formula>
      <formula>16</formula>
    </cfRule>
    <cfRule type="cellIs" dxfId="395" priority="14" operator="between">
      <formula>4</formula>
      <formula>7.99</formula>
    </cfRule>
    <cfRule type="cellIs" dxfId="394" priority="15" operator="between">
      <formula>1</formula>
      <formula>3.99</formula>
    </cfRule>
  </conditionalFormatting>
  <conditionalFormatting sqref="F10:F13">
    <cfRule type="cellIs" dxfId="393" priority="21" operator="between">
      <formula>11</formula>
      <formula>25</formula>
    </cfRule>
    <cfRule type="cellIs" dxfId="392" priority="22" operator="between">
      <formula>6</formula>
      <formula>10</formula>
    </cfRule>
    <cfRule type="cellIs" dxfId="391" priority="23" operator="between">
      <formula>0</formula>
      <formula>5</formula>
    </cfRule>
  </conditionalFormatting>
  <conditionalFormatting sqref="H10:H14">
    <cfRule type="containsText" dxfId="390" priority="19" operator="containsText" text="Sí">
      <formula>NOT(ISERROR(SEARCH("Sí",H10)))</formula>
    </cfRule>
    <cfRule type="containsText" dxfId="389" priority="20" operator="containsText" text="No">
      <formula>NOT(ISERROR(SEARCH("No",H10)))</formula>
    </cfRule>
  </conditionalFormatting>
  <conditionalFormatting sqref="I10:I14">
    <cfRule type="containsText" dxfId="388" priority="16" operator="containsText" text="Bajo">
      <formula>NOT(ISERROR(SEARCH("Bajo",I10)))</formula>
    </cfRule>
    <cfRule type="containsText" dxfId="387" priority="17" operator="containsText" text="Medio">
      <formula>NOT(ISERROR(SEARCH("Medio",I10)))</formula>
    </cfRule>
    <cfRule type="containsText" dxfId="386" priority="18" operator="containsText" text="Alto">
      <formula>NOT(ISERROR(SEARCH("Alto",I10)))</formula>
    </cfRule>
  </conditionalFormatting>
  <conditionalFormatting sqref="N10:N15">
    <cfRule type="cellIs" dxfId="385" priority="7" operator="between">
      <formula>8</formula>
      <formula>16</formula>
    </cfRule>
    <cfRule type="cellIs" dxfId="384" priority="8" operator="between">
      <formula>4</formula>
      <formula>7.99</formula>
    </cfRule>
    <cfRule type="cellIs" dxfId="383" priority="9" operator="between">
      <formula>1</formula>
      <formula>3.99</formula>
    </cfRule>
  </conditionalFormatting>
  <conditionalFormatting sqref="V10:V15">
    <cfRule type="cellIs" dxfId="382" priority="1" operator="between">
      <formula>8</formula>
      <formula>16</formula>
    </cfRule>
    <cfRule type="cellIs" dxfId="381" priority="2" operator="between">
      <formula>4</formula>
      <formula>7.99</formula>
    </cfRule>
    <cfRule type="cellIs" dxfId="380"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(C)'!A13</f>
        <v>C.R8</v>
      </c>
      <c r="D5" s="169"/>
      <c r="E5" s="170" t="str">
        <f>'2. Contratación (C)'!B13</f>
        <v xml:space="preserve">Falsedad documental </v>
      </c>
      <c r="F5" s="171"/>
      <c r="G5" s="81" t="str">
        <f>'2. Contratación (C)'!C13</f>
        <v>El licitador incurre en falsedad para poder acceder al procedimiento de licitación y/o se aprecia falsedad en la documentación presentada para obtener el pago del precio.</v>
      </c>
      <c r="H5" s="28">
        <f>'2. Contratación (C)'!D13</f>
        <v>0</v>
      </c>
      <c r="I5" s="40">
        <f>'2. Contratación (C)'!E13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84" x14ac:dyDescent="0.2">
      <c r="A10" s="31" t="s">
        <v>580</v>
      </c>
      <c r="B10" s="79" t="s">
        <v>816</v>
      </c>
      <c r="C10" s="87"/>
      <c r="D10" s="87"/>
      <c r="E10" s="93">
        <f>C10*D10</f>
        <v>0</v>
      </c>
      <c r="F10" s="31" t="s">
        <v>584</v>
      </c>
      <c r="G10" s="62" t="s">
        <v>284</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80" x14ac:dyDescent="0.2">
      <c r="A11" s="31" t="s">
        <v>581</v>
      </c>
      <c r="B11" s="78" t="s">
        <v>817</v>
      </c>
      <c r="C11" s="87"/>
      <c r="D11" s="87"/>
      <c r="E11" s="93">
        <f t="shared" ref="E11:E13" si="1">C11*D11</f>
        <v>0</v>
      </c>
      <c r="F11" s="31" t="s">
        <v>585</v>
      </c>
      <c r="G11" s="66" t="s">
        <v>285</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120" x14ac:dyDescent="0.2">
      <c r="A12" s="31" t="s">
        <v>582</v>
      </c>
      <c r="B12" s="69" t="s">
        <v>213</v>
      </c>
      <c r="C12" s="87"/>
      <c r="D12" s="87"/>
      <c r="E12" s="93">
        <f t="shared" si="1"/>
        <v>0</v>
      </c>
      <c r="F12" s="31" t="s">
        <v>586</v>
      </c>
      <c r="G12" s="66" t="s">
        <v>286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583</v>
      </c>
      <c r="B13" s="89" t="s">
        <v>397</v>
      </c>
      <c r="C13" s="88"/>
      <c r="D13" s="88"/>
      <c r="E13" s="93">
        <f t="shared" si="1"/>
        <v>0</v>
      </c>
      <c r="F13" s="88" t="s">
        <v>587</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79" priority="13" operator="between">
      <formula>8</formula>
      <formula>16</formula>
    </cfRule>
    <cfRule type="cellIs" dxfId="378" priority="14" operator="between">
      <formula>4</formula>
      <formula>7.99</formula>
    </cfRule>
    <cfRule type="cellIs" dxfId="377" priority="15" operator="between">
      <formula>1</formula>
      <formula>3.99</formula>
    </cfRule>
  </conditionalFormatting>
  <conditionalFormatting sqref="F10:F12">
    <cfRule type="cellIs" dxfId="376" priority="21" operator="between">
      <formula>11</formula>
      <formula>25</formula>
    </cfRule>
    <cfRule type="cellIs" dxfId="375" priority="22" operator="between">
      <formula>6</formula>
      <formula>10</formula>
    </cfRule>
    <cfRule type="cellIs" dxfId="374" priority="23" operator="between">
      <formula>0</formula>
      <formula>5</formula>
    </cfRule>
  </conditionalFormatting>
  <conditionalFormatting sqref="H10:H13">
    <cfRule type="containsText" dxfId="373" priority="19" operator="containsText" text="Sí">
      <formula>NOT(ISERROR(SEARCH("Sí",H10)))</formula>
    </cfRule>
    <cfRule type="containsText" dxfId="372" priority="20" operator="containsText" text="No">
      <formula>NOT(ISERROR(SEARCH("No",H10)))</formula>
    </cfRule>
  </conditionalFormatting>
  <conditionalFormatting sqref="I10:I13">
    <cfRule type="containsText" dxfId="371" priority="16" operator="containsText" text="Bajo">
      <formula>NOT(ISERROR(SEARCH("Bajo",I10)))</formula>
    </cfRule>
    <cfRule type="containsText" dxfId="370" priority="17" operator="containsText" text="Medio">
      <formula>NOT(ISERROR(SEARCH("Medio",I10)))</formula>
    </cfRule>
    <cfRule type="containsText" dxfId="369" priority="18" operator="containsText" text="Alto">
      <formula>NOT(ISERROR(SEARCH("Alto",I10)))</formula>
    </cfRule>
  </conditionalFormatting>
  <conditionalFormatting sqref="N10:N14">
    <cfRule type="cellIs" dxfId="368" priority="7" operator="between">
      <formula>8</formula>
      <formula>16</formula>
    </cfRule>
    <cfRule type="cellIs" dxfId="367" priority="8" operator="between">
      <formula>4</formula>
      <formula>7.99</formula>
    </cfRule>
    <cfRule type="cellIs" dxfId="366" priority="9" operator="between">
      <formula>1</formula>
      <formula>3.99</formula>
    </cfRule>
  </conditionalFormatting>
  <conditionalFormatting sqref="V10:V14">
    <cfRule type="cellIs" dxfId="365" priority="1" operator="between">
      <formula>8</formula>
      <formula>16</formula>
    </cfRule>
    <cfRule type="cellIs" dxfId="364" priority="2" operator="between">
      <formula>4</formula>
      <formula>7.99</formula>
    </cfRule>
    <cfRule type="cellIs" dxfId="363"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(C)'!A14</f>
        <v>C.R9</v>
      </c>
      <c r="D5" s="169"/>
      <c r="E5" s="170" t="str">
        <f>'2. Contratación (C)'!B14</f>
        <v>Doble financiación</v>
      </c>
      <c r="F5" s="171"/>
      <c r="G5" s="81" t="str">
        <f>'2. Contratación (C)'!C14</f>
        <v>Incumplimiento de la prohibición de doble financiación.</v>
      </c>
      <c r="H5" s="28">
        <f>'2. Contratación (C)'!D14</f>
        <v>0</v>
      </c>
      <c r="I5" s="40">
        <f>'2. Contratación (C)'!E14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44" x14ac:dyDescent="0.2">
      <c r="A10" s="31" t="s">
        <v>588</v>
      </c>
      <c r="B10" s="38" t="s">
        <v>329</v>
      </c>
      <c r="C10" s="87"/>
      <c r="D10" s="87"/>
      <c r="E10" s="93">
        <f>C10*D10</f>
        <v>0</v>
      </c>
      <c r="F10" s="31" t="s">
        <v>590</v>
      </c>
      <c r="G10" s="104" t="s">
        <v>390</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589</v>
      </c>
      <c r="B11" s="89" t="s">
        <v>397</v>
      </c>
      <c r="C11" s="88"/>
      <c r="D11" s="88"/>
      <c r="E11" s="93">
        <f t="shared" ref="E11" si="1">C11*D11</f>
        <v>0</v>
      </c>
      <c r="F11" s="88" t="s">
        <v>591</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362" priority="13" operator="between">
      <formula>8</formula>
      <formula>16</formula>
    </cfRule>
    <cfRule type="cellIs" dxfId="361" priority="14" operator="between">
      <formula>4</formula>
      <formula>7.99</formula>
    </cfRule>
    <cfRule type="cellIs" dxfId="360" priority="15" operator="between">
      <formula>1</formula>
      <formula>3.99</formula>
    </cfRule>
  </conditionalFormatting>
  <conditionalFormatting sqref="F10">
    <cfRule type="cellIs" dxfId="359" priority="21" operator="between">
      <formula>11</formula>
      <formula>25</formula>
    </cfRule>
    <cfRule type="cellIs" dxfId="358" priority="22" operator="between">
      <formula>6</formula>
      <formula>10</formula>
    </cfRule>
    <cfRule type="cellIs" dxfId="357" priority="23" operator="between">
      <formula>0</formula>
      <formula>5</formula>
    </cfRule>
  </conditionalFormatting>
  <conditionalFormatting sqref="H10:H11">
    <cfRule type="containsText" dxfId="356" priority="19" operator="containsText" text="Sí">
      <formula>NOT(ISERROR(SEARCH("Sí",H10)))</formula>
    </cfRule>
    <cfRule type="containsText" dxfId="355" priority="20" operator="containsText" text="No">
      <formula>NOT(ISERROR(SEARCH("No",H10)))</formula>
    </cfRule>
  </conditionalFormatting>
  <conditionalFormatting sqref="I10:I11">
    <cfRule type="containsText" dxfId="354" priority="16" operator="containsText" text="Bajo">
      <formula>NOT(ISERROR(SEARCH("Bajo",I10)))</formula>
    </cfRule>
    <cfRule type="containsText" dxfId="353" priority="17" operator="containsText" text="Medio">
      <formula>NOT(ISERROR(SEARCH("Medio",I10)))</formula>
    </cfRule>
    <cfRule type="containsText" dxfId="352" priority="18" operator="containsText" text="Alto">
      <formula>NOT(ISERROR(SEARCH("Alto",I10)))</formula>
    </cfRule>
  </conditionalFormatting>
  <conditionalFormatting sqref="N10:N12">
    <cfRule type="cellIs" dxfId="351" priority="7" operator="between">
      <formula>8</formula>
      <formula>16</formula>
    </cfRule>
    <cfRule type="cellIs" dxfId="350" priority="8" operator="between">
      <formula>4</formula>
      <formula>7.99</formula>
    </cfRule>
    <cfRule type="cellIs" dxfId="349" priority="9" operator="between">
      <formula>1</formula>
      <formula>3.99</formula>
    </cfRule>
  </conditionalFormatting>
  <conditionalFormatting sqref="V10:V12">
    <cfRule type="cellIs" dxfId="348" priority="1" operator="between">
      <formula>8</formula>
      <formula>16</formula>
    </cfRule>
    <cfRule type="cellIs" dxfId="347" priority="2" operator="between">
      <formula>4</formula>
      <formula>7.99</formula>
    </cfRule>
    <cfRule type="cellIs" dxfId="346"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(C)'!A15</f>
        <v>C.R10</v>
      </c>
      <c r="D5" s="169"/>
      <c r="E5" s="170" t="str">
        <f>'2. Contratación (C)'!B15</f>
        <v xml:space="preserve">Incumplimiento de las obligaciones de información, comunicación y publicidad </v>
      </c>
      <c r="F5" s="171"/>
      <c r="G5" s="81" t="str">
        <f>'2. Contratación (C)'!C15</f>
        <v>No se cumple lo estipulado en la normativa nacional o europea respecto a las obligaciones de información y publicidad.</v>
      </c>
      <c r="H5" s="28">
        <f>'2. Contratación (C)'!D15</f>
        <v>0</v>
      </c>
      <c r="I5" s="40">
        <f>'2. Contratación (C)'!E15</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252" x14ac:dyDescent="0.2">
      <c r="A10" s="31" t="s">
        <v>592</v>
      </c>
      <c r="B10" s="69" t="s">
        <v>174</v>
      </c>
      <c r="C10" s="87"/>
      <c r="D10" s="87"/>
      <c r="E10" s="93">
        <f>C10*D10</f>
        <v>0</v>
      </c>
      <c r="F10" s="31" t="s">
        <v>595</v>
      </c>
      <c r="G10" s="68" t="s">
        <v>289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593</v>
      </c>
      <c r="B11" s="38" t="s">
        <v>287</v>
      </c>
      <c r="C11" s="87"/>
      <c r="D11" s="87"/>
      <c r="E11" s="93">
        <f t="shared" ref="E11:E12" si="1">C11*D11</f>
        <v>0</v>
      </c>
      <c r="F11" s="31" t="s">
        <v>596</v>
      </c>
      <c r="G11" s="33" t="s">
        <v>214</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594</v>
      </c>
      <c r="B12" s="89" t="s">
        <v>397</v>
      </c>
      <c r="C12" s="88"/>
      <c r="D12" s="88"/>
      <c r="E12" s="93">
        <f t="shared" si="1"/>
        <v>0</v>
      </c>
      <c r="F12" s="88" t="s">
        <v>597</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345" priority="13" operator="between">
      <formula>8</formula>
      <formula>16</formula>
    </cfRule>
    <cfRule type="cellIs" dxfId="344" priority="14" operator="between">
      <formula>4</formula>
      <formula>7.99</formula>
    </cfRule>
    <cfRule type="cellIs" dxfId="343" priority="15" operator="between">
      <formula>1</formula>
      <formula>3.99</formula>
    </cfRule>
  </conditionalFormatting>
  <conditionalFormatting sqref="F10:F11">
    <cfRule type="cellIs" dxfId="342" priority="21" operator="between">
      <formula>11</formula>
      <formula>25</formula>
    </cfRule>
    <cfRule type="cellIs" dxfId="341" priority="22" operator="between">
      <formula>6</formula>
      <formula>10</formula>
    </cfRule>
    <cfRule type="cellIs" dxfId="340" priority="23" operator="between">
      <formula>0</formula>
      <formula>5</formula>
    </cfRule>
  </conditionalFormatting>
  <conditionalFormatting sqref="H10:H12">
    <cfRule type="containsText" dxfId="339" priority="19" operator="containsText" text="Sí">
      <formula>NOT(ISERROR(SEARCH("Sí",H10)))</formula>
    </cfRule>
    <cfRule type="containsText" dxfId="338" priority="20" operator="containsText" text="No">
      <formula>NOT(ISERROR(SEARCH("No",H10)))</formula>
    </cfRule>
  </conditionalFormatting>
  <conditionalFormatting sqref="I10:I12">
    <cfRule type="containsText" dxfId="337" priority="16" operator="containsText" text="Bajo">
      <formula>NOT(ISERROR(SEARCH("Bajo",I10)))</formula>
    </cfRule>
    <cfRule type="containsText" dxfId="336" priority="17" operator="containsText" text="Medio">
      <formula>NOT(ISERROR(SEARCH("Medio",I10)))</formula>
    </cfRule>
    <cfRule type="containsText" dxfId="335" priority="18" operator="containsText" text="Alto">
      <formula>NOT(ISERROR(SEARCH("Alto",I10)))</formula>
    </cfRule>
  </conditionalFormatting>
  <conditionalFormatting sqref="N10:N13">
    <cfRule type="cellIs" dxfId="334" priority="7" operator="between">
      <formula>8</formula>
      <formula>16</formula>
    </cfRule>
    <cfRule type="cellIs" dxfId="333" priority="8" operator="between">
      <formula>4</formula>
      <formula>7.99</formula>
    </cfRule>
    <cfRule type="cellIs" dxfId="332" priority="9" operator="between">
      <formula>1</formula>
      <formula>3.99</formula>
    </cfRule>
  </conditionalFormatting>
  <conditionalFormatting sqref="V10:V13">
    <cfRule type="cellIs" dxfId="331" priority="1" operator="between">
      <formula>8</formula>
      <formula>16</formula>
    </cfRule>
    <cfRule type="cellIs" dxfId="330" priority="2" operator="between">
      <formula>4</formula>
      <formula>7.99</formula>
    </cfRule>
    <cfRule type="cellIs" dxfId="329"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(C)'!A16</f>
        <v>C.R11</v>
      </c>
      <c r="D5" s="169"/>
      <c r="E5" s="170" t="str">
        <f>'2. Contratación (C)'!B16</f>
        <v>Pérdida de pista de auditoría</v>
      </c>
      <c r="F5" s="171"/>
      <c r="G5" s="81" t="str">
        <f>'2. Contratación (C)'!C16</f>
        <v>No se garantiza la conservación de toda la documentación y registros contables para disponer de una pista de auditoría adecuada</v>
      </c>
      <c r="H5" s="28">
        <f>'2. Contratación (C)'!D16</f>
        <v>0</v>
      </c>
      <c r="I5" s="40">
        <f>'2. Contratación (C)'!E16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598</v>
      </c>
      <c r="B10" s="55" t="s">
        <v>215</v>
      </c>
      <c r="C10" s="87"/>
      <c r="D10" s="87"/>
      <c r="E10" s="93">
        <f>C10*D10</f>
        <v>0</v>
      </c>
      <c r="F10" s="31" t="s">
        <v>602</v>
      </c>
      <c r="G10" s="68" t="s">
        <v>259</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x14ac:dyDescent="0.2">
      <c r="A11" s="31" t="s">
        <v>599</v>
      </c>
      <c r="B11" s="35" t="s">
        <v>303</v>
      </c>
      <c r="C11" s="87"/>
      <c r="D11" s="87"/>
      <c r="E11" s="93">
        <f>C11*D11</f>
        <v>0</v>
      </c>
      <c r="F11" s="31" t="s">
        <v>603</v>
      </c>
      <c r="G11" s="33" t="s">
        <v>63</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customHeight="1" x14ac:dyDescent="0.2">
      <c r="A12" s="31" t="s">
        <v>600</v>
      </c>
      <c r="B12" s="38" t="s">
        <v>340</v>
      </c>
      <c r="C12" s="87"/>
      <c r="D12" s="87"/>
      <c r="E12" s="93">
        <f t="shared" ref="E12:E13" si="1">C12*D12</f>
        <v>0</v>
      </c>
      <c r="F12" s="31" t="s">
        <v>604</v>
      </c>
      <c r="G12" s="104" t="s">
        <v>342</v>
      </c>
      <c r="H12" s="88"/>
      <c r="I12" s="88"/>
      <c r="J12" s="87"/>
      <c r="K12" s="87"/>
      <c r="L12" s="31" t="str">
        <f t="shared" si="0"/>
        <v/>
      </c>
      <c r="M12" s="31" t="str">
        <f t="shared" si="0"/>
        <v/>
      </c>
      <c r="N12" s="93" t="e">
        <f t="shared" ref="N12:N13" si="2">L12*M12</f>
        <v>#VALUE!</v>
      </c>
      <c r="O12" s="90"/>
      <c r="P12" s="90"/>
      <c r="Q12" s="90"/>
      <c r="R12" s="87"/>
      <c r="S12" s="87"/>
      <c r="T12" s="31" t="str">
        <f t="shared" ref="T12:T13" si="3">IF(ISNUMBER($L12),IF($L12+R12&gt;1,$L12+R12,1),"")</f>
        <v/>
      </c>
      <c r="U12" s="31" t="str">
        <f t="shared" ref="U12:U13" si="4">IF(ISNUMBER($M12),IF($M12+S12&gt;1,$M12+S12,1),"")</f>
        <v/>
      </c>
      <c r="V12" s="93" t="e">
        <f t="shared" ref="V12:V13" si="5">T12*U12</f>
        <v>#VALUE!</v>
      </c>
    </row>
    <row r="13" spans="1:22" ht="72" customHeight="1" x14ac:dyDescent="0.2">
      <c r="A13" s="88" t="s">
        <v>601</v>
      </c>
      <c r="B13" s="89" t="s">
        <v>397</v>
      </c>
      <c r="C13" s="88"/>
      <c r="D13" s="88"/>
      <c r="E13" s="93">
        <f t="shared" si="1"/>
        <v>0</v>
      </c>
      <c r="F13" s="88" t="s">
        <v>605</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28" priority="13" operator="between">
      <formula>8</formula>
      <formula>16</formula>
    </cfRule>
    <cfRule type="cellIs" dxfId="327" priority="14" operator="between">
      <formula>4</formula>
      <formula>7.99</formula>
    </cfRule>
    <cfRule type="cellIs" dxfId="326" priority="15" operator="between">
      <formula>1</formula>
      <formula>3.99</formula>
    </cfRule>
  </conditionalFormatting>
  <conditionalFormatting sqref="F10:F12">
    <cfRule type="cellIs" dxfId="325" priority="21" operator="between">
      <formula>11</formula>
      <formula>25</formula>
    </cfRule>
    <cfRule type="cellIs" dxfId="324" priority="22" operator="between">
      <formula>6</formula>
      <formula>10</formula>
    </cfRule>
    <cfRule type="cellIs" dxfId="323" priority="23" operator="between">
      <formula>0</formula>
      <formula>5</formula>
    </cfRule>
  </conditionalFormatting>
  <conditionalFormatting sqref="H10:H13">
    <cfRule type="containsText" dxfId="322" priority="19" operator="containsText" text="Sí">
      <formula>NOT(ISERROR(SEARCH("Sí",H10)))</formula>
    </cfRule>
    <cfRule type="containsText" dxfId="321" priority="20" operator="containsText" text="No">
      <formula>NOT(ISERROR(SEARCH("No",H10)))</formula>
    </cfRule>
  </conditionalFormatting>
  <conditionalFormatting sqref="I10:I13">
    <cfRule type="containsText" dxfId="320" priority="16" operator="containsText" text="Bajo">
      <formula>NOT(ISERROR(SEARCH("Bajo",I10)))</formula>
    </cfRule>
    <cfRule type="containsText" dxfId="319" priority="17" operator="containsText" text="Medio">
      <formula>NOT(ISERROR(SEARCH("Medio",I10)))</formula>
    </cfRule>
    <cfRule type="containsText" dxfId="318" priority="18" operator="containsText" text="Alto">
      <formula>NOT(ISERROR(SEARCH("Alto",I10)))</formula>
    </cfRule>
  </conditionalFormatting>
  <conditionalFormatting sqref="N10:N14">
    <cfRule type="cellIs" dxfId="317" priority="7" operator="between">
      <formula>8</formula>
      <formula>16</formula>
    </cfRule>
    <cfRule type="cellIs" dxfId="316" priority="8" operator="between">
      <formula>4</formula>
      <formula>7.99</formula>
    </cfRule>
    <cfRule type="cellIs" dxfId="315" priority="9" operator="between">
      <formula>1</formula>
      <formula>3.99</formula>
    </cfRule>
  </conditionalFormatting>
  <conditionalFormatting sqref="V10:V14">
    <cfRule type="cellIs" dxfId="314" priority="1" operator="between">
      <formula>8</formula>
      <formula>16</formula>
    </cfRule>
    <cfRule type="cellIs" dxfId="313" priority="2" operator="between">
      <formula>4</formula>
      <formula>7.99</formula>
    </cfRule>
    <cfRule type="cellIs" dxfId="31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68" t="str">
        <f>'2. Contratación (C)'!A17</f>
        <v>C.RX</v>
      </c>
      <c r="D5" s="169"/>
      <c r="E5" s="170" t="str">
        <f>'2. Contratación (C)'!B17</f>
        <v>Incluir la denominación de riesgos adicionales...</v>
      </c>
      <c r="F5" s="171"/>
      <c r="G5" s="81" t="str">
        <f>'2. Contratación (C)'!C17</f>
        <v>Incluir la descripción de riesgos adicionales...</v>
      </c>
      <c r="H5" s="28">
        <f>'2. Contratación (C)'!D17</f>
        <v>0</v>
      </c>
      <c r="I5" s="40">
        <f>'2. Contratación (C)'!E17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x14ac:dyDescent="0.2">
      <c r="A10" s="31" t="s">
        <v>606</v>
      </c>
      <c r="B10" s="33"/>
      <c r="C10" s="87"/>
      <c r="D10" s="87"/>
      <c r="E10" s="93">
        <f>C10*D10</f>
        <v>0</v>
      </c>
      <c r="F10" s="31" t="s">
        <v>608</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607</v>
      </c>
      <c r="B11" s="89" t="s">
        <v>397</v>
      </c>
      <c r="C11" s="88"/>
      <c r="D11" s="88"/>
      <c r="E11" s="93">
        <f t="shared" ref="E11" si="1">C11*D11</f>
        <v>0</v>
      </c>
      <c r="F11" s="88" t="s">
        <v>609</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311" priority="13" operator="between">
      <formula>8</formula>
      <formula>16</formula>
    </cfRule>
    <cfRule type="cellIs" dxfId="310" priority="14" operator="between">
      <formula>4</formula>
      <formula>7.99</formula>
    </cfRule>
    <cfRule type="cellIs" dxfId="309" priority="15" operator="between">
      <formula>1</formula>
      <formula>3.99</formula>
    </cfRule>
  </conditionalFormatting>
  <conditionalFormatting sqref="F10">
    <cfRule type="cellIs" dxfId="308" priority="21" operator="between">
      <formula>11</formula>
      <formula>25</formula>
    </cfRule>
    <cfRule type="cellIs" dxfId="307" priority="22" operator="between">
      <formula>6</formula>
      <formula>10</formula>
    </cfRule>
    <cfRule type="cellIs" dxfId="306" priority="23" operator="between">
      <formula>0</formula>
      <formula>5</formula>
    </cfRule>
  </conditionalFormatting>
  <conditionalFormatting sqref="H10:H11">
    <cfRule type="containsText" dxfId="305" priority="19" operator="containsText" text="Sí">
      <formula>NOT(ISERROR(SEARCH("Sí",H10)))</formula>
    </cfRule>
    <cfRule type="containsText" dxfId="304" priority="20" operator="containsText" text="No">
      <formula>NOT(ISERROR(SEARCH("No",H10)))</formula>
    </cfRule>
  </conditionalFormatting>
  <conditionalFormatting sqref="I10:I11">
    <cfRule type="containsText" dxfId="303" priority="16" operator="containsText" text="Bajo">
      <formula>NOT(ISERROR(SEARCH("Bajo",I10)))</formula>
    </cfRule>
    <cfRule type="containsText" dxfId="302" priority="17" operator="containsText" text="Medio">
      <formula>NOT(ISERROR(SEARCH("Medio",I10)))</formula>
    </cfRule>
    <cfRule type="containsText" dxfId="301" priority="18" operator="containsText" text="Alto">
      <formula>NOT(ISERROR(SEARCH("Alto",I10)))</formula>
    </cfRule>
  </conditionalFormatting>
  <conditionalFormatting sqref="N10:N12">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0:V12">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24" customWidth="1"/>
    <col min="2" max="2" width="37.42578125" style="25" customWidth="1"/>
    <col min="3" max="3" width="51.42578125" style="25" customWidth="1"/>
    <col min="4" max="4" width="31.7109375" style="26" bestFit="1" customWidth="1"/>
    <col min="5" max="5" width="17.7109375" style="26" bestFit="1" customWidth="1"/>
    <col min="6" max="6" width="13.5703125" style="17" customWidth="1"/>
    <col min="7" max="7" width="13.7109375" style="17" customWidth="1"/>
    <col min="8" max="16384" width="8.7109375" style="17"/>
  </cols>
  <sheetData>
    <row r="1" spans="1:9" ht="12.75" x14ac:dyDescent="0.2">
      <c r="A1" s="14"/>
      <c r="B1" s="15"/>
      <c r="C1" s="15"/>
      <c r="D1" s="15"/>
      <c r="E1" s="15"/>
      <c r="F1" s="16"/>
      <c r="G1" s="16"/>
      <c r="H1" s="16"/>
      <c r="I1" s="16"/>
    </row>
    <row r="2" spans="1:9" x14ac:dyDescent="0.25">
      <c r="A2" s="108" t="s">
        <v>313</v>
      </c>
      <c r="B2" s="15"/>
      <c r="C2" s="15"/>
      <c r="D2" s="15"/>
      <c r="E2" s="15"/>
      <c r="F2" s="16"/>
      <c r="G2" s="16"/>
      <c r="H2" s="16"/>
      <c r="I2" s="16"/>
    </row>
    <row r="3" spans="1:9" ht="12.75" x14ac:dyDescent="0.2">
      <c r="A3" s="14"/>
      <c r="B3" s="15"/>
      <c r="C3" s="15"/>
      <c r="D3" s="15"/>
      <c r="E3" s="15"/>
      <c r="F3" s="16"/>
      <c r="G3" s="16"/>
      <c r="H3" s="16"/>
      <c r="I3" s="16"/>
    </row>
    <row r="4" spans="1:9" s="19" customFormat="1" ht="38.25" customHeight="1" x14ac:dyDescent="0.2">
      <c r="A4" s="123" t="s">
        <v>27</v>
      </c>
      <c r="B4" s="124"/>
      <c r="C4" s="124"/>
      <c r="D4" s="124"/>
      <c r="E4" s="125"/>
      <c r="F4" s="123" t="s">
        <v>307</v>
      </c>
      <c r="G4" s="125"/>
      <c r="H4" s="18"/>
      <c r="I4" s="18"/>
    </row>
    <row r="5" spans="1:9" s="21" customFormat="1" ht="48" x14ac:dyDescent="0.25">
      <c r="A5" s="101" t="s">
        <v>28</v>
      </c>
      <c r="B5" s="96" t="s">
        <v>29</v>
      </c>
      <c r="C5" s="96" t="s">
        <v>30</v>
      </c>
      <c r="D5" s="99" t="s">
        <v>361</v>
      </c>
      <c r="E5" s="105" t="s">
        <v>58</v>
      </c>
      <c r="F5" s="96" t="s">
        <v>304</v>
      </c>
      <c r="G5" s="96" t="s">
        <v>305</v>
      </c>
      <c r="H5" s="20"/>
      <c r="I5" s="20"/>
    </row>
    <row r="6" spans="1:9" ht="36" x14ac:dyDescent="0.2">
      <c r="A6" s="46" t="s">
        <v>778</v>
      </c>
      <c r="B6" s="48" t="s">
        <v>107</v>
      </c>
      <c r="C6" s="22" t="s">
        <v>109</v>
      </c>
      <c r="D6" s="98"/>
      <c r="E6" s="98"/>
      <c r="F6" s="92" t="e">
        <f>'CV.R1'!N14</f>
        <v>#DIV/0!</v>
      </c>
      <c r="G6" s="92" t="e">
        <f>'CV.R1'!V14</f>
        <v>#DIV/0!</v>
      </c>
      <c r="H6" s="16"/>
      <c r="I6" s="16"/>
    </row>
    <row r="7" spans="1:9" ht="59.25" customHeight="1" x14ac:dyDescent="0.2">
      <c r="A7" s="46" t="s">
        <v>779</v>
      </c>
      <c r="B7" s="48" t="s">
        <v>189</v>
      </c>
      <c r="C7" s="23" t="s">
        <v>110</v>
      </c>
      <c r="D7" s="98"/>
      <c r="E7" s="98"/>
      <c r="F7" s="92" t="e">
        <f>'CV.R2'!N16</f>
        <v>#DIV/0!</v>
      </c>
      <c r="G7" s="92" t="e">
        <f>'CV.R2'!V16</f>
        <v>#DIV/0!</v>
      </c>
      <c r="H7" s="16"/>
      <c r="I7" s="16"/>
    </row>
    <row r="8" spans="1:9" ht="60" x14ac:dyDescent="0.2">
      <c r="A8" s="46" t="s">
        <v>780</v>
      </c>
      <c r="B8" s="48" t="s">
        <v>52</v>
      </c>
      <c r="C8" s="23" t="s">
        <v>67</v>
      </c>
      <c r="D8" s="98"/>
      <c r="E8" s="98"/>
      <c r="F8" s="92" t="e">
        <f>'CV.R3'!N13</f>
        <v>#DIV/0!</v>
      </c>
      <c r="G8" s="92" t="e">
        <f>'CV.R3'!V13</f>
        <v>#DIV/0!</v>
      </c>
      <c r="H8" s="16"/>
      <c r="I8" s="16"/>
    </row>
    <row r="9" spans="1:9" ht="48" x14ac:dyDescent="0.2">
      <c r="A9" s="46" t="s">
        <v>781</v>
      </c>
      <c r="B9" s="48" t="s">
        <v>335</v>
      </c>
      <c r="C9" s="23" t="s">
        <v>112</v>
      </c>
      <c r="D9" s="98"/>
      <c r="E9" s="98"/>
      <c r="F9" s="92" t="e">
        <f>'CV.R4'!N12</f>
        <v>#DIV/0!</v>
      </c>
      <c r="G9" s="92" t="e">
        <f>'CV.R4'!V12</f>
        <v>#DIV/0!</v>
      </c>
      <c r="H9" s="16"/>
      <c r="I9" s="16"/>
    </row>
    <row r="10" spans="1:9" ht="45" customHeight="1" x14ac:dyDescent="0.2">
      <c r="A10" s="46" t="s">
        <v>782</v>
      </c>
      <c r="B10" s="48" t="s">
        <v>53</v>
      </c>
      <c r="C10" s="22" t="s">
        <v>113</v>
      </c>
      <c r="D10" s="98"/>
      <c r="E10" s="98"/>
      <c r="F10" s="92" t="e">
        <f>'CV.R5'!N12</f>
        <v>#DIV/0!</v>
      </c>
      <c r="G10" s="92" t="e">
        <f>'CV.R5'!V12</f>
        <v>#DIV/0!</v>
      </c>
      <c r="H10" s="16"/>
      <c r="I10" s="16"/>
    </row>
    <row r="11" spans="1:9" ht="45.75" customHeight="1" x14ac:dyDescent="0.2">
      <c r="A11" s="46" t="s">
        <v>783</v>
      </c>
      <c r="B11" s="48" t="s">
        <v>114</v>
      </c>
      <c r="C11" s="107" t="s">
        <v>288</v>
      </c>
      <c r="D11" s="98"/>
      <c r="E11" s="98"/>
      <c r="F11" s="92" t="e">
        <f>'CV.R6'!N13</f>
        <v>#DIV/0!</v>
      </c>
      <c r="G11" s="92" t="e">
        <f>'CV.R6'!V13</f>
        <v>#DIV/0!</v>
      </c>
      <c r="H11" s="16"/>
      <c r="I11" s="16"/>
    </row>
    <row r="12" spans="1:9" ht="24" x14ac:dyDescent="0.2">
      <c r="A12" s="46" t="s">
        <v>784</v>
      </c>
      <c r="B12" s="48" t="s">
        <v>56</v>
      </c>
      <c r="C12" s="106" t="s">
        <v>98</v>
      </c>
      <c r="D12" s="98"/>
      <c r="E12" s="98"/>
      <c r="F12" s="92" t="e">
        <f>'CV.R7'!N14</f>
        <v>#DIV/0!</v>
      </c>
      <c r="G12" s="92" t="e">
        <f>'CV.R7'!V14</f>
        <v>#DIV/0!</v>
      </c>
      <c r="H12" s="16"/>
      <c r="I12" s="16"/>
    </row>
    <row r="13" spans="1:9" ht="29.25" customHeight="1" x14ac:dyDescent="0.2">
      <c r="A13" s="103" t="s">
        <v>785</v>
      </c>
      <c r="B13" s="98" t="s">
        <v>130</v>
      </c>
      <c r="C13" s="98" t="s">
        <v>129</v>
      </c>
      <c r="D13" s="98"/>
      <c r="E13" s="98"/>
      <c r="F13" s="92" t="e">
        <f>'CV.RX'!N12</f>
        <v>#DIV/0!</v>
      </c>
      <c r="G13" s="92" t="e">
        <f>'CV.RX'!V12</f>
        <v>#DIV/0!</v>
      </c>
      <c r="H13" s="16"/>
      <c r="I13" s="16"/>
    </row>
    <row r="14" spans="1:9" ht="36" x14ac:dyDescent="0.2">
      <c r="A14" s="14"/>
      <c r="B14" s="15"/>
      <c r="C14" s="15"/>
      <c r="D14" s="15"/>
      <c r="E14" s="115" t="s">
        <v>368</v>
      </c>
      <c r="F14" s="92" t="e">
        <f>ROUND(SUM(F6:F13)/COUNT(F6:F13),2)</f>
        <v>#DIV/0!</v>
      </c>
      <c r="G14" s="92" t="e">
        <f>ROUND(SUM(G6:G13)/COUNT(G6:G13),2)</f>
        <v>#DIV/0!</v>
      </c>
      <c r="H14" s="16"/>
      <c r="I14" s="16"/>
    </row>
    <row r="15" spans="1:9" ht="12.75" x14ac:dyDescent="0.2">
      <c r="A15" s="14"/>
      <c r="B15" s="15"/>
      <c r="C15" s="15"/>
      <c r="D15" s="15"/>
      <c r="E15" s="15"/>
      <c r="F15" s="16"/>
      <c r="G15" s="16"/>
      <c r="H15" s="16"/>
      <c r="I15" s="16"/>
    </row>
    <row r="16" spans="1:9" ht="12.75" x14ac:dyDescent="0.2">
      <c r="A16" s="14"/>
      <c r="B16" s="15"/>
      <c r="C16" s="15"/>
      <c r="D16" s="15"/>
      <c r="E16" s="15"/>
      <c r="F16" s="16"/>
      <c r="G16" s="16"/>
      <c r="H16" s="16"/>
      <c r="I16" s="16"/>
    </row>
    <row r="17" spans="1:9" ht="12.75" x14ac:dyDescent="0.2">
      <c r="A17" s="14"/>
      <c r="B17" s="15"/>
      <c r="C17" s="15"/>
      <c r="D17" s="15"/>
      <c r="E17" s="15"/>
      <c r="F17" s="16"/>
      <c r="G17" s="16"/>
      <c r="H17" s="16"/>
      <c r="I17" s="16"/>
    </row>
    <row r="18" spans="1:9" ht="12.75" x14ac:dyDescent="0.2">
      <c r="A18" s="14"/>
      <c r="B18" s="15"/>
      <c r="C18" s="15"/>
      <c r="D18" s="15"/>
      <c r="E18" s="15"/>
      <c r="F18" s="16"/>
      <c r="G18" s="16"/>
      <c r="H18" s="16"/>
      <c r="I18" s="16"/>
    </row>
    <row r="19" spans="1:9" ht="12.75" x14ac:dyDescent="0.2">
      <c r="A19" s="14"/>
      <c r="B19" s="15"/>
      <c r="C19" s="75"/>
      <c r="D19" s="15"/>
      <c r="E19" s="15"/>
      <c r="F19" s="16"/>
      <c r="G19" s="16"/>
      <c r="H19" s="16"/>
      <c r="I19" s="16"/>
    </row>
    <row r="20" spans="1:9" x14ac:dyDescent="0.25">
      <c r="D20" s="25"/>
      <c r="E20" s="25"/>
    </row>
    <row r="21" spans="1:9" x14ac:dyDescent="0.25">
      <c r="D21" s="25"/>
      <c r="E21" s="25"/>
    </row>
    <row r="22" spans="1:9" x14ac:dyDescent="0.25">
      <c r="D22" s="25"/>
      <c r="E22" s="25"/>
    </row>
    <row r="23" spans="1:9" x14ac:dyDescent="0.25">
      <c r="D23" s="25"/>
      <c r="E23" s="25"/>
    </row>
    <row r="24" spans="1:9" x14ac:dyDescent="0.25">
      <c r="D24" s="25"/>
      <c r="E24" s="25"/>
    </row>
    <row r="25" spans="1:9" x14ac:dyDescent="0.25">
      <c r="D25" s="25"/>
      <c r="E25" s="25"/>
    </row>
    <row r="26" spans="1:9" x14ac:dyDescent="0.25">
      <c r="D26" s="25"/>
      <c r="E26" s="25"/>
    </row>
    <row r="27" spans="1:9" x14ac:dyDescent="0.25">
      <c r="D27" s="25"/>
      <c r="E27" s="25"/>
    </row>
    <row r="28" spans="1:9" x14ac:dyDescent="0.25">
      <c r="D28" s="25"/>
      <c r="E28" s="25"/>
    </row>
    <row r="29" spans="1:9" x14ac:dyDescent="0.25">
      <c r="D29" s="25"/>
      <c r="E29" s="25"/>
    </row>
    <row r="30" spans="1:9" x14ac:dyDescent="0.25">
      <c r="D30" s="25"/>
      <c r="E30" s="25"/>
    </row>
    <row r="31" spans="1:9" x14ac:dyDescent="0.25">
      <c r="D31" s="25"/>
      <c r="E31" s="25"/>
    </row>
    <row r="32" spans="1:9" x14ac:dyDescent="0.25">
      <c r="D32" s="25"/>
      <c r="E32" s="25"/>
    </row>
    <row r="33" spans="4:5" x14ac:dyDescent="0.25">
      <c r="D33" s="25"/>
      <c r="E33" s="25"/>
    </row>
    <row r="34" spans="4:5" x14ac:dyDescent="0.25">
      <c r="D34" s="25"/>
      <c r="E34" s="25"/>
    </row>
    <row r="35" spans="4:5" x14ac:dyDescent="0.25">
      <c r="D35" s="25"/>
      <c r="E35" s="25"/>
    </row>
    <row r="36" spans="4:5" x14ac:dyDescent="0.25">
      <c r="D36" s="25"/>
      <c r="E36" s="25"/>
    </row>
    <row r="37" spans="4:5" hidden="1" x14ac:dyDescent="0.25">
      <c r="D37" s="25"/>
      <c r="E37" s="25"/>
    </row>
    <row r="38" spans="4:5" hidden="1" x14ac:dyDescent="0.25">
      <c r="D38" s="25"/>
      <c r="E38" s="25"/>
    </row>
    <row r="39" spans="4:5" x14ac:dyDescent="0.25">
      <c r="D39" s="25"/>
      <c r="E39" s="25"/>
    </row>
    <row r="40" spans="4:5" x14ac:dyDescent="0.25">
      <c r="D40" s="25"/>
      <c r="E40" s="25"/>
    </row>
    <row r="41" spans="4:5" x14ac:dyDescent="0.25">
      <c r="D41" s="25"/>
      <c r="E41" s="25"/>
    </row>
    <row r="42" spans="4:5" x14ac:dyDescent="0.25">
      <c r="D42" s="25"/>
      <c r="E42" s="25"/>
    </row>
    <row r="43" spans="4:5" x14ac:dyDescent="0.25">
      <c r="D43" s="25"/>
      <c r="E43" s="25"/>
    </row>
    <row r="44" spans="4:5" x14ac:dyDescent="0.25">
      <c r="D44" s="25"/>
      <c r="E44" s="25"/>
    </row>
    <row r="45" spans="4:5" x14ac:dyDescent="0.25">
      <c r="D45" s="25"/>
      <c r="E45" s="25"/>
    </row>
    <row r="46" spans="4:5" x14ac:dyDescent="0.25">
      <c r="D46" s="25"/>
      <c r="E46" s="25"/>
    </row>
    <row r="47" spans="4:5" x14ac:dyDescent="0.25">
      <c r="D47" s="25"/>
      <c r="E47" s="25"/>
    </row>
    <row r="48" spans="4:5"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ht="15.75" hidden="1" customHeight="1" x14ac:dyDescent="0.25">
      <c r="D53" s="25"/>
      <c r="E53" s="25"/>
    </row>
    <row r="54" spans="4:5" ht="15.75" hidden="1" customHeight="1" x14ac:dyDescent="0.25">
      <c r="D54" s="25"/>
      <c r="E54" s="25"/>
    </row>
    <row r="55" spans="4:5" ht="15.75" hidden="1" customHeight="1" x14ac:dyDescent="0.25">
      <c r="D55" s="25"/>
      <c r="E55" s="25"/>
    </row>
    <row r="56" spans="4:5" ht="15.75" hidden="1" customHeight="1"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x14ac:dyDescent="0.25">
      <c r="D75" s="25"/>
      <c r="E75" s="25"/>
    </row>
    <row r="76" spans="4:5" x14ac:dyDescent="0.25">
      <c r="D76" s="25"/>
      <c r="E76" s="25"/>
    </row>
    <row r="77" spans="4:5" x14ac:dyDescent="0.25">
      <c r="D77" s="25"/>
      <c r="E77" s="25"/>
    </row>
    <row r="78" spans="4:5"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sheetData>
  <mergeCells count="2">
    <mergeCell ref="A4:E4"/>
    <mergeCell ref="F4:G4"/>
  </mergeCells>
  <conditionalFormatting sqref="F6:G14">
    <cfRule type="cellIs" dxfId="294" priority="1" operator="between">
      <formula>8</formula>
      <formula>16</formula>
    </cfRule>
    <cfRule type="cellIs" dxfId="293" priority="2" operator="between">
      <formula>4</formula>
      <formula>7.99</formula>
    </cfRule>
    <cfRule type="cellIs" dxfId="29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(CV)'!A6</f>
        <v>CV.R1</v>
      </c>
      <c r="D5" s="173"/>
      <c r="E5" s="174" t="str">
        <f>'3. Convenios (CV)'!B6</f>
        <v>El objeto del convenio no corresponde a esta figura jurídica</v>
      </c>
      <c r="F5" s="175"/>
      <c r="G5" s="81" t="str">
        <f>'3. Convenios (CV)'!C6</f>
        <v>Celebración de convenios para eludir un procedimiento de contratación o eludiendo los requisitos de validez de este instrumento jurídico</v>
      </c>
      <c r="H5" s="28">
        <f>'3. Convenios (CV)'!D6</f>
        <v>0</v>
      </c>
      <c r="I5" s="40">
        <f>'3. Convenios (CV)'!E6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610</v>
      </c>
      <c r="B10" s="41" t="s">
        <v>159</v>
      </c>
      <c r="C10" s="87"/>
      <c r="D10" s="87"/>
      <c r="E10" s="93">
        <f>C10*D10</f>
        <v>0</v>
      </c>
      <c r="F10" s="31" t="s">
        <v>614</v>
      </c>
      <c r="G10" s="68" t="s">
        <v>314</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84" x14ac:dyDescent="0.2">
      <c r="A11" s="31" t="s">
        <v>611</v>
      </c>
      <c r="B11" s="41" t="s">
        <v>108</v>
      </c>
      <c r="C11" s="87"/>
      <c r="D11" s="87"/>
      <c r="E11" s="93">
        <f t="shared" ref="E11:E13" si="1">C11*D11</f>
        <v>0</v>
      </c>
      <c r="F11" s="31" t="s">
        <v>615</v>
      </c>
      <c r="G11" s="68" t="s">
        <v>315</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
      <c r="A12" s="31" t="s">
        <v>612</v>
      </c>
      <c r="B12" s="41" t="s">
        <v>160</v>
      </c>
      <c r="C12" s="87"/>
      <c r="D12" s="87"/>
      <c r="E12" s="93">
        <f t="shared" si="1"/>
        <v>0</v>
      </c>
      <c r="F12" s="31" t="s">
        <v>616</v>
      </c>
      <c r="G12" s="68" t="s">
        <v>316</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613</v>
      </c>
      <c r="B13" s="89" t="s">
        <v>397</v>
      </c>
      <c r="C13" s="88"/>
      <c r="D13" s="88"/>
      <c r="E13" s="93">
        <f t="shared" si="1"/>
        <v>0</v>
      </c>
      <c r="F13" s="88" t="s">
        <v>617</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291" priority="13" operator="between">
      <formula>8</formula>
      <formula>16</formula>
    </cfRule>
    <cfRule type="cellIs" dxfId="290" priority="14" operator="between">
      <formula>4</formula>
      <formula>7.99</formula>
    </cfRule>
    <cfRule type="cellIs" dxfId="289" priority="15" operator="between">
      <formula>1</formula>
      <formula>3.99</formula>
    </cfRule>
  </conditionalFormatting>
  <conditionalFormatting sqref="F10:F12">
    <cfRule type="cellIs" dxfId="288" priority="21" operator="between">
      <formula>11</formula>
      <formula>25</formula>
    </cfRule>
    <cfRule type="cellIs" dxfId="287" priority="22" operator="between">
      <formula>6</formula>
      <formula>10</formula>
    </cfRule>
    <cfRule type="cellIs" dxfId="286" priority="23" operator="between">
      <formula>0</formula>
      <formula>5</formula>
    </cfRule>
  </conditionalFormatting>
  <conditionalFormatting sqref="H10:H13">
    <cfRule type="containsText" dxfId="285" priority="19" operator="containsText" text="Sí">
      <formula>NOT(ISERROR(SEARCH("Sí",H10)))</formula>
    </cfRule>
    <cfRule type="containsText" dxfId="284" priority="20" operator="containsText" text="No">
      <formula>NOT(ISERROR(SEARCH("No",H10)))</formula>
    </cfRule>
  </conditionalFormatting>
  <conditionalFormatting sqref="I10:I13">
    <cfRule type="containsText" dxfId="283" priority="16" operator="containsText" text="Bajo">
      <formula>NOT(ISERROR(SEARCH("Bajo",I10)))</formula>
    </cfRule>
    <cfRule type="containsText" dxfId="282" priority="17" operator="containsText" text="Medio">
      <formula>NOT(ISERROR(SEARCH("Medio",I10)))</formula>
    </cfRule>
    <cfRule type="containsText" dxfId="281" priority="18" operator="containsText" text="Alto">
      <formula>NOT(ISERROR(SEARCH("Alto",I10)))</formula>
    </cfRule>
  </conditionalFormatting>
  <conditionalFormatting sqref="N10: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0: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(CV)'!A7</f>
        <v>CV.R2</v>
      </c>
      <c r="D5" s="173"/>
      <c r="E5" s="174" t="str">
        <f>'3. Convenios (CV)'!B7</f>
        <v>Incumplimiento del procedimiento o de los requisitos legales del convenio</v>
      </c>
      <c r="F5" s="175"/>
      <c r="G5" s="81" t="str">
        <f>'3. Convenios (CV)'!C7</f>
        <v>Celebración de un convenio con incumplimiento del procedimiento legalmente establecido para ello, o incumpliendo determinados trámites o requisitos legales.</v>
      </c>
      <c r="H5" s="28">
        <f>'3. Convenios (CV)'!D7</f>
        <v>0</v>
      </c>
      <c r="I5" s="40">
        <f>'3. Convenios (CV)'!E7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618</v>
      </c>
      <c r="B10" s="39" t="s">
        <v>163</v>
      </c>
      <c r="C10" s="87"/>
      <c r="D10" s="87"/>
      <c r="E10" s="93">
        <f>C10*D10</f>
        <v>0</v>
      </c>
      <c r="F10" s="31" t="s">
        <v>624</v>
      </c>
      <c r="G10" s="68" t="s">
        <v>252</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619</v>
      </c>
      <c r="B11" s="39" t="s">
        <v>164</v>
      </c>
      <c r="C11" s="87"/>
      <c r="D11" s="87"/>
      <c r="E11" s="93">
        <f t="shared" ref="E11:E15" si="1">C11*D11</f>
        <v>0</v>
      </c>
      <c r="F11" s="31" t="s">
        <v>625</v>
      </c>
      <c r="G11" s="68" t="s">
        <v>253</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620</v>
      </c>
      <c r="B12" s="39" t="s">
        <v>173</v>
      </c>
      <c r="C12" s="87"/>
      <c r="D12" s="87"/>
      <c r="E12" s="93">
        <f t="shared" si="1"/>
        <v>0</v>
      </c>
      <c r="F12" s="31" t="s">
        <v>626</v>
      </c>
      <c r="G12" s="68" t="s">
        <v>254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08" x14ac:dyDescent="0.2">
      <c r="A13" s="31" t="s">
        <v>621</v>
      </c>
      <c r="B13" s="39" t="s">
        <v>337</v>
      </c>
      <c r="C13" s="87"/>
      <c r="D13" s="87"/>
      <c r="E13" s="93">
        <f t="shared" si="1"/>
        <v>0</v>
      </c>
      <c r="F13" s="31" t="s">
        <v>627</v>
      </c>
      <c r="G13" s="68" t="s">
        <v>255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84" x14ac:dyDescent="0.2">
      <c r="A14" s="31" t="s">
        <v>622</v>
      </c>
      <c r="B14" s="39" t="s">
        <v>225</v>
      </c>
      <c r="C14" s="87"/>
      <c r="D14" s="87"/>
      <c r="E14" s="93">
        <f t="shared" si="1"/>
        <v>0</v>
      </c>
      <c r="F14" s="31" t="s">
        <v>628</v>
      </c>
      <c r="G14" s="68" t="s">
        <v>161</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623</v>
      </c>
      <c r="B15" s="89" t="s">
        <v>397</v>
      </c>
      <c r="C15" s="88"/>
      <c r="D15" s="88"/>
      <c r="E15" s="93">
        <f t="shared" si="1"/>
        <v>0</v>
      </c>
      <c r="F15" s="88" t="s">
        <v>629</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274" priority="13" operator="between">
      <formula>8</formula>
      <formula>16</formula>
    </cfRule>
    <cfRule type="cellIs" dxfId="273" priority="14" operator="between">
      <formula>4</formula>
      <formula>7.99</formula>
    </cfRule>
    <cfRule type="cellIs" dxfId="272" priority="15" operator="between">
      <formula>1</formula>
      <formula>3.99</formula>
    </cfRule>
  </conditionalFormatting>
  <conditionalFormatting sqref="F10:F14">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5">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5">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N10:N16">
    <cfRule type="cellIs" dxfId="263" priority="7" operator="between">
      <formula>8</formula>
      <formula>16</formula>
    </cfRule>
    <cfRule type="cellIs" dxfId="262" priority="8" operator="between">
      <formula>4</formula>
      <formula>7.99</formula>
    </cfRule>
    <cfRule type="cellIs" dxfId="261" priority="9" operator="between">
      <formula>1</formula>
      <formula>3.99</formula>
    </cfRule>
  </conditionalFormatting>
  <conditionalFormatting sqref="V10:V16">
    <cfRule type="cellIs" dxfId="260" priority="1" operator="between">
      <formula>8</formula>
      <formula>16</formula>
    </cfRule>
    <cfRule type="cellIs" dxfId="259" priority="2" operator="between">
      <formula>4</formula>
      <formula>7.99</formula>
    </cfRule>
    <cfRule type="cellIs" dxfId="258"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(CV)'!A8</f>
        <v>CV.R3</v>
      </c>
      <c r="D5" s="173"/>
      <c r="E5" s="174" t="str">
        <f>'3. Convenios (CV)'!B8</f>
        <v xml:space="preserve">Conflictos de interés </v>
      </c>
      <c r="F5" s="175"/>
      <c r="G5" s="81"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28">
        <f>'3. Convenios (CV)'!D8</f>
        <v>0</v>
      </c>
      <c r="I5" s="40">
        <f>'3. Convenios (CV)'!E8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68" x14ac:dyDescent="0.2">
      <c r="A10" s="31" t="s">
        <v>630</v>
      </c>
      <c r="B10" s="39" t="s">
        <v>111</v>
      </c>
      <c r="C10" s="87"/>
      <c r="D10" s="87"/>
      <c r="E10" s="93">
        <f>C10*D10</f>
        <v>0</v>
      </c>
      <c r="F10" s="31" t="s">
        <v>633</v>
      </c>
      <c r="G10" s="68" t="s">
        <v>226</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631</v>
      </c>
      <c r="B11" s="39" t="s">
        <v>165</v>
      </c>
      <c r="C11" s="87"/>
      <c r="D11" s="87"/>
      <c r="E11" s="93">
        <f t="shared" ref="E11:E12" si="1">C11*D11</f>
        <v>0</v>
      </c>
      <c r="F11" s="31" t="s">
        <v>634</v>
      </c>
      <c r="G11" s="68" t="s">
        <v>216</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632</v>
      </c>
      <c r="B12" s="89" t="s">
        <v>397</v>
      </c>
      <c r="C12" s="88"/>
      <c r="D12" s="88"/>
      <c r="E12" s="93">
        <f t="shared" si="1"/>
        <v>0</v>
      </c>
      <c r="F12" s="88" t="s">
        <v>635</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257" priority="13" operator="between">
      <formula>8</formula>
      <formula>16</formula>
    </cfRule>
    <cfRule type="cellIs" dxfId="256" priority="14" operator="between">
      <formula>4</formula>
      <formula>7.99</formula>
    </cfRule>
    <cfRule type="cellIs" dxfId="255" priority="15" operator="between">
      <formula>1</formula>
      <formula>3.99</formula>
    </cfRule>
  </conditionalFormatting>
  <conditionalFormatting sqref="F10:F11">
    <cfRule type="cellIs" dxfId="254" priority="21" operator="between">
      <formula>11</formula>
      <formula>25</formula>
    </cfRule>
    <cfRule type="cellIs" dxfId="253" priority="22" operator="between">
      <formula>6</formula>
      <formula>10</formula>
    </cfRule>
    <cfRule type="cellIs" dxfId="252" priority="23" operator="between">
      <formula>0</formula>
      <formula>5</formula>
    </cfRule>
  </conditionalFormatting>
  <conditionalFormatting sqref="H10:H12">
    <cfRule type="containsText" dxfId="251" priority="19" operator="containsText" text="Sí">
      <formula>NOT(ISERROR(SEARCH("Sí",H10)))</formula>
    </cfRule>
    <cfRule type="containsText" dxfId="250" priority="20" operator="containsText" text="No">
      <formula>NOT(ISERROR(SEARCH("No",H10)))</formula>
    </cfRule>
  </conditionalFormatting>
  <conditionalFormatting sqref="I10:I12">
    <cfRule type="containsText" dxfId="249" priority="16" operator="containsText" text="Bajo">
      <formula>NOT(ISERROR(SEARCH("Bajo",I10)))</formula>
    </cfRule>
    <cfRule type="containsText" dxfId="248" priority="17" operator="containsText" text="Medio">
      <formula>NOT(ISERROR(SEARCH("Medio",I10)))</formula>
    </cfRule>
    <cfRule type="containsText" dxfId="247" priority="18" operator="containsText" text="Alto">
      <formula>NOT(ISERROR(SEARCH("Alto",I10)))</formula>
    </cfRule>
  </conditionalFormatting>
  <conditionalFormatting sqref="N10:N13">
    <cfRule type="cellIs" dxfId="246" priority="7" operator="between">
      <formula>8</formula>
      <formula>16</formula>
    </cfRule>
    <cfRule type="cellIs" dxfId="245" priority="8" operator="between">
      <formula>4</formula>
      <formula>7.99</formula>
    </cfRule>
    <cfRule type="cellIs" dxfId="244" priority="9" operator="between">
      <formula>1</formula>
      <formula>3.99</formula>
    </cfRule>
  </conditionalFormatting>
  <conditionalFormatting sqref="V10:V13">
    <cfRule type="cellIs" dxfId="243" priority="1" operator="between">
      <formula>8</formula>
      <formula>16</formula>
    </cfRule>
    <cfRule type="cellIs" dxfId="242" priority="2" operator="between">
      <formula>4</formula>
      <formula>7.99</formula>
    </cfRule>
    <cfRule type="cellIs" dxfId="241"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2"/>
  <sheetViews>
    <sheetView tabSelected="1"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(S)'!A7</f>
        <v>S.R1</v>
      </c>
      <c r="D5" s="139"/>
      <c r="E5" s="142" t="str">
        <f>'1. Subvenciones (S)'!B7</f>
        <v>Limitación de la concurrencia</v>
      </c>
      <c r="F5" s="143"/>
      <c r="G5" s="81" t="str">
        <f>'1. Subvenciones (S)'!C7</f>
        <v>No se garantiza que el procedimiento de concesión se desarrolle de forma transparente y pública, lo que puede dar lugar a favoritismos o a actos de corrupción.</v>
      </c>
      <c r="H5" s="28">
        <f>'1. Subvenciones (S)'!D7</f>
        <v>0</v>
      </c>
      <c r="I5" s="40">
        <f>'1. Subvenciones (S)'!E7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216" x14ac:dyDescent="0.2">
      <c r="A10" s="31" t="s">
        <v>398</v>
      </c>
      <c r="B10" s="104" t="s">
        <v>308</v>
      </c>
      <c r="C10" s="87"/>
      <c r="D10" s="87"/>
      <c r="E10" s="93">
        <f>C10*D10</f>
        <v>0</v>
      </c>
      <c r="F10" s="31" t="s">
        <v>399</v>
      </c>
      <c r="G10" s="104" t="s">
        <v>338</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400</v>
      </c>
      <c r="B11" s="104" t="s">
        <v>242</v>
      </c>
      <c r="C11" s="87"/>
      <c r="D11" s="87"/>
      <c r="E11" s="93">
        <f t="shared" ref="E11:E15" si="1">C11*D11</f>
        <v>0</v>
      </c>
      <c r="F11" s="31" t="s">
        <v>405</v>
      </c>
      <c r="G11" s="33" t="s">
        <v>80</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401</v>
      </c>
      <c r="B12" s="34" t="s">
        <v>209</v>
      </c>
      <c r="C12" s="87"/>
      <c r="D12" s="87"/>
      <c r="E12" s="93">
        <f t="shared" si="1"/>
        <v>0</v>
      </c>
      <c r="F12" s="31" t="s">
        <v>406</v>
      </c>
      <c r="G12" s="33" t="s">
        <v>243</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402</v>
      </c>
      <c r="B13" s="35" t="s">
        <v>244</v>
      </c>
      <c r="C13" s="87"/>
      <c r="D13" s="87"/>
      <c r="E13" s="93">
        <f t="shared" si="1"/>
        <v>0</v>
      </c>
      <c r="F13" s="31" t="s">
        <v>407</v>
      </c>
      <c r="G13" s="33" t="s">
        <v>246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32" x14ac:dyDescent="0.2">
      <c r="A14" s="31" t="s">
        <v>403</v>
      </c>
      <c r="B14" s="33" t="s">
        <v>245</v>
      </c>
      <c r="C14" s="87"/>
      <c r="D14" s="87"/>
      <c r="E14" s="93">
        <f t="shared" si="1"/>
        <v>0</v>
      </c>
      <c r="F14" s="31" t="s">
        <v>408</v>
      </c>
      <c r="G14" s="33" t="s">
        <v>81</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404</v>
      </c>
      <c r="B15" s="89" t="s">
        <v>397</v>
      </c>
      <c r="C15" s="88"/>
      <c r="D15" s="88"/>
      <c r="E15" s="93">
        <f t="shared" si="1"/>
        <v>0</v>
      </c>
      <c r="F15" s="88" t="s">
        <v>409</v>
      </c>
      <c r="G15" s="89" t="s">
        <v>77</v>
      </c>
      <c r="H15" s="88"/>
      <c r="I15" s="88"/>
      <c r="J15" s="88"/>
      <c r="K15" s="88"/>
      <c r="L15" s="31" t="str">
        <f t="shared" ref="L15" si="6">IF(ISNUMBER(C15),IF(C15+J15&gt;1,C15+J15,1),"")</f>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6">
    <cfRule type="cellIs" dxfId="671" priority="13" operator="between">
      <formula>8</formula>
      <formula>16</formula>
    </cfRule>
    <cfRule type="cellIs" dxfId="670" priority="14" operator="between">
      <formula>4</formula>
      <formula>7.99</formula>
    </cfRule>
    <cfRule type="cellIs" dxfId="669" priority="15" operator="between">
      <formula>1</formula>
      <formula>3.99</formula>
    </cfRule>
  </conditionalFormatting>
  <conditionalFormatting sqref="F10:F14">
    <cfRule type="cellIs" dxfId="668" priority="61" operator="between">
      <formula>11</formula>
      <formula>25</formula>
    </cfRule>
    <cfRule type="cellIs" dxfId="667" priority="62" operator="between">
      <formula>6</formula>
      <formula>10</formula>
    </cfRule>
    <cfRule type="cellIs" dxfId="666" priority="63" operator="between">
      <formula>0</formula>
      <formula>5</formula>
    </cfRule>
  </conditionalFormatting>
  <conditionalFormatting sqref="H10:H15">
    <cfRule type="containsText" dxfId="665" priority="27" operator="containsText" text="Sí">
      <formula>NOT(ISERROR(SEARCH("Sí",H10)))</formula>
    </cfRule>
    <cfRule type="containsText" dxfId="664" priority="28" operator="containsText" text="No">
      <formula>NOT(ISERROR(SEARCH("No",H10)))</formula>
    </cfRule>
  </conditionalFormatting>
  <conditionalFormatting sqref="I10:I15">
    <cfRule type="containsText" dxfId="663" priority="16" operator="containsText" text="Bajo">
      <formula>NOT(ISERROR(SEARCH("Bajo",I10)))</formula>
    </cfRule>
    <cfRule type="containsText" dxfId="662" priority="18" operator="containsText" text="Medio">
      <formula>NOT(ISERROR(SEARCH("Medio",I10)))</formula>
    </cfRule>
    <cfRule type="containsText" dxfId="661" priority="19" operator="containsText" text="Alto">
      <formula>NOT(ISERROR(SEARCH("Alto",I10)))</formula>
    </cfRule>
  </conditionalFormatting>
  <conditionalFormatting sqref="N10:N16">
    <cfRule type="cellIs" dxfId="660" priority="7" operator="between">
      <formula>8</formula>
      <formula>16</formula>
    </cfRule>
    <cfRule type="cellIs" dxfId="659" priority="8" operator="between">
      <formula>4</formula>
      <formula>7.99</formula>
    </cfRule>
    <cfRule type="cellIs" dxfId="658" priority="9" operator="between">
      <formula>1</formula>
      <formula>3.99</formula>
    </cfRule>
  </conditionalFormatting>
  <conditionalFormatting sqref="V10:V16">
    <cfRule type="cellIs" dxfId="657" priority="1" operator="between">
      <formula>8</formula>
      <formula>16</formula>
    </cfRule>
    <cfRule type="cellIs" dxfId="656" priority="2" operator="between">
      <formula>4</formula>
      <formula>7.99</formula>
    </cfRule>
    <cfRule type="cellIs" dxfId="655" priority="3" operator="between">
      <formula>1</formula>
      <formula>3.99</formula>
    </cfRule>
  </conditionalFormatting>
  <dataValidations count="4">
    <dataValidation type="list" allowBlank="1" showInputMessage="1" showErrorMessage="1" sqref="I10:I15" xr:uid="{00000000-0002-0000-0200-000000000000}">
      <formula1>$M$3:$M$5</formula1>
    </dataValidation>
    <dataValidation type="list" allowBlank="1" showInputMessage="1" showErrorMessage="1" sqref="H10:H15" xr:uid="{00000000-0002-0000-0200-000001000000}">
      <formula1>$L$3:$L$4</formula1>
    </dataValidation>
    <dataValidation type="list" allowBlank="1" showInputMessage="1" showErrorMessage="1" sqref="C10:D15" xr:uid="{00000000-0002-0000-0200-000002000000}">
      <formula1>positive</formula1>
    </dataValidation>
    <dataValidation type="list" allowBlank="1" showInputMessage="1" showErrorMessage="1" sqref="J10:K15 R10:S15"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(CV)'!A9</f>
        <v>CV.R4</v>
      </c>
      <c r="D5" s="173"/>
      <c r="E5" s="174" t="str">
        <f>'3. Convenios (CV)'!B9</f>
        <v>Limitación de la concurrencia en la selección de entidades colaboradoras de derecho privado</v>
      </c>
      <c r="F5" s="175"/>
      <c r="G5" s="81" t="str">
        <f>'3. Convenios (CV)'!C9</f>
        <v>En el caso de convenios con entidades colaboradoras para instrumentar una subvención, la selección de la entidad colaboradora de derecho privado no se ha realizado siguiendo los principios establecidos</v>
      </c>
      <c r="H5" s="28">
        <f>'3. Convenios (CV)'!D9</f>
        <v>0</v>
      </c>
      <c r="I5" s="40">
        <f>'3. Convenios (CV)'!E9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08" x14ac:dyDescent="0.2">
      <c r="A10" s="31" t="s">
        <v>636</v>
      </c>
      <c r="B10" s="39" t="s">
        <v>162</v>
      </c>
      <c r="C10" s="87"/>
      <c r="D10" s="87"/>
      <c r="E10" s="93">
        <f>C10*D10</f>
        <v>0</v>
      </c>
      <c r="F10" s="31" t="s">
        <v>638</v>
      </c>
      <c r="G10" s="68" t="s">
        <v>227</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637</v>
      </c>
      <c r="B11" s="89" t="s">
        <v>397</v>
      </c>
      <c r="C11" s="88"/>
      <c r="D11" s="88"/>
      <c r="E11" s="93">
        <f t="shared" ref="E11" si="1">C11*D11</f>
        <v>0</v>
      </c>
      <c r="F11" s="88" t="s">
        <v>639</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240" priority="13" operator="between">
      <formula>8</formula>
      <formula>16</formula>
    </cfRule>
    <cfRule type="cellIs" dxfId="239" priority="14" operator="between">
      <formula>4</formula>
      <formula>7.99</formula>
    </cfRule>
    <cfRule type="cellIs" dxfId="238" priority="15" operator="between">
      <formula>1</formula>
      <formula>3.99</formula>
    </cfRule>
  </conditionalFormatting>
  <conditionalFormatting sqref="F10">
    <cfRule type="cellIs" dxfId="237" priority="21" operator="between">
      <formula>11</formula>
      <formula>25</formula>
    </cfRule>
    <cfRule type="cellIs" dxfId="236" priority="22" operator="between">
      <formula>6</formula>
      <formula>10</formula>
    </cfRule>
    <cfRule type="cellIs" dxfId="235" priority="23" operator="between">
      <formula>0</formula>
      <formula>5</formula>
    </cfRule>
  </conditionalFormatting>
  <conditionalFormatting sqref="H10:H11">
    <cfRule type="containsText" dxfId="234" priority="19" operator="containsText" text="Sí">
      <formula>NOT(ISERROR(SEARCH("Sí",H10)))</formula>
    </cfRule>
    <cfRule type="containsText" dxfId="233" priority="20" operator="containsText" text="No">
      <formula>NOT(ISERROR(SEARCH("No",H10)))</formula>
    </cfRule>
  </conditionalFormatting>
  <conditionalFormatting sqref="I10:I11">
    <cfRule type="containsText" dxfId="232" priority="16" operator="containsText" text="Bajo">
      <formula>NOT(ISERROR(SEARCH("Bajo",I10)))</formula>
    </cfRule>
    <cfRule type="containsText" dxfId="231" priority="17" operator="containsText" text="Medio">
      <formula>NOT(ISERROR(SEARCH("Medio",I10)))</formula>
    </cfRule>
    <cfRule type="containsText" dxfId="230" priority="18" operator="containsText" text="Alto">
      <formula>NOT(ISERROR(SEARCH("Alto",I10)))</formula>
    </cfRule>
  </conditionalFormatting>
  <conditionalFormatting sqref="N10:N12">
    <cfRule type="cellIs" dxfId="229" priority="7" operator="between">
      <formula>8</formula>
      <formula>16</formula>
    </cfRule>
    <cfRule type="cellIs" dxfId="228" priority="8" operator="between">
      <formula>4</formula>
      <formula>7.99</formula>
    </cfRule>
    <cfRule type="cellIs" dxfId="227" priority="9" operator="between">
      <formula>1</formula>
      <formula>3.99</formula>
    </cfRule>
  </conditionalFormatting>
  <conditionalFormatting sqref="V10:V12">
    <cfRule type="cellIs" dxfId="226" priority="1" operator="between">
      <formula>8</formula>
      <formula>16</formula>
    </cfRule>
    <cfRule type="cellIs" dxfId="225" priority="2" operator="between">
      <formula>4</formula>
      <formula>7.99</formula>
    </cfRule>
    <cfRule type="cellIs" dxfId="224"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(CV)'!A10</f>
        <v>CV.R5</v>
      </c>
      <c r="D5" s="173"/>
      <c r="E5" s="174" t="str">
        <f>'3. Convenios (CV)'!B10</f>
        <v>Limitación de la concurrencia en el caso de ejecución del convenio por terceros</v>
      </c>
      <c r="F5" s="175"/>
      <c r="G5" s="81" t="str">
        <f>'3. Convenios (CV)'!C10</f>
        <v>En el caso de convenios con entidades colaboradoras para instrumentar una subvención, la entidad colaboradora no garantiza la elección de proveedores a través de un proceso de concurrencia competitiva</v>
      </c>
      <c r="H5" s="28">
        <f>'3. Convenios (CV)'!D10</f>
        <v>0</v>
      </c>
      <c r="I5" s="40">
        <f>'3. Convenios (CV)'!E10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08" x14ac:dyDescent="0.2">
      <c r="A10" s="31" t="s">
        <v>640</v>
      </c>
      <c r="B10" s="39" t="s">
        <v>62</v>
      </c>
      <c r="C10" s="87"/>
      <c r="D10" s="87"/>
      <c r="E10" s="93">
        <f>C10*D10</f>
        <v>0</v>
      </c>
      <c r="F10" s="31" t="s">
        <v>642</v>
      </c>
      <c r="G10" s="68" t="s">
        <v>256</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641</v>
      </c>
      <c r="B11" s="89" t="s">
        <v>397</v>
      </c>
      <c r="C11" s="88"/>
      <c r="D11" s="88"/>
      <c r="E11" s="93">
        <f t="shared" ref="E11" si="1">C11*D11</f>
        <v>0</v>
      </c>
      <c r="F11" s="88" t="s">
        <v>643</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223" priority="13" operator="between">
      <formula>8</formula>
      <formula>16</formula>
    </cfRule>
    <cfRule type="cellIs" dxfId="222" priority="14" operator="between">
      <formula>4</formula>
      <formula>7.99</formula>
    </cfRule>
    <cfRule type="cellIs" dxfId="221" priority="15" operator="between">
      <formula>1</formula>
      <formula>3.99</formula>
    </cfRule>
  </conditionalFormatting>
  <conditionalFormatting sqref="F10">
    <cfRule type="cellIs" dxfId="220" priority="21" operator="between">
      <formula>11</formula>
      <formula>25</formula>
    </cfRule>
    <cfRule type="cellIs" dxfId="219" priority="22" operator="between">
      <formula>6</formula>
      <formula>10</formula>
    </cfRule>
    <cfRule type="cellIs" dxfId="218" priority="23" operator="between">
      <formula>0</formula>
      <formula>5</formula>
    </cfRule>
  </conditionalFormatting>
  <conditionalFormatting sqref="H10:H11">
    <cfRule type="containsText" dxfId="217" priority="19" operator="containsText" text="Sí">
      <formula>NOT(ISERROR(SEARCH("Sí",H10)))</formula>
    </cfRule>
    <cfRule type="containsText" dxfId="216" priority="20" operator="containsText" text="No">
      <formula>NOT(ISERROR(SEARCH("No",H10)))</formula>
    </cfRule>
  </conditionalFormatting>
  <conditionalFormatting sqref="I10:I11">
    <cfRule type="containsText" dxfId="215" priority="16" operator="containsText" text="Bajo">
      <formula>NOT(ISERROR(SEARCH("Bajo",I10)))</formula>
    </cfRule>
    <cfRule type="containsText" dxfId="214" priority="17" operator="containsText" text="Medio">
      <formula>NOT(ISERROR(SEARCH("Medio",I10)))</formula>
    </cfRule>
    <cfRule type="containsText" dxfId="213" priority="18" operator="containsText" text="Alto">
      <formula>NOT(ISERROR(SEARCH("Alto",I10)))</formula>
    </cfRule>
  </conditionalFormatting>
  <conditionalFormatting sqref="N10:N12">
    <cfRule type="cellIs" dxfId="212" priority="7" operator="between">
      <formula>8</formula>
      <formula>16</formula>
    </cfRule>
    <cfRule type="cellIs" dxfId="211" priority="8" operator="between">
      <formula>4</formula>
      <formula>7.99</formula>
    </cfRule>
    <cfRule type="cellIs" dxfId="210" priority="9" operator="between">
      <formula>1</formula>
      <formula>3.99</formula>
    </cfRule>
  </conditionalFormatting>
  <conditionalFormatting sqref="V10:V12">
    <cfRule type="cellIs" dxfId="209" priority="1" operator="between">
      <formula>8</formula>
      <formula>16</formula>
    </cfRule>
    <cfRule type="cellIs" dxfId="208" priority="2" operator="between">
      <formula>4</formula>
      <formula>7.99</formula>
    </cfRule>
    <cfRule type="cellIs" dxfId="207"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(CV)'!A11</f>
        <v>CV.R6</v>
      </c>
      <c r="D5" s="173"/>
      <c r="E5" s="174" t="str">
        <f>'3. Convenios (CV)'!B11</f>
        <v>Incumplimiento de las obligaciones de información, comunicación y publicidad</v>
      </c>
      <c r="F5" s="175"/>
      <c r="G5" s="81" t="str">
        <f>'3. Convenios (CV)'!C11</f>
        <v>No se cumple lo estipulado en la normativa nacional o europea respecto a las obligaciones de información y publicidad.</v>
      </c>
      <c r="H5" s="28">
        <f>'3. Convenios (CV)'!D11</f>
        <v>0</v>
      </c>
      <c r="I5" s="40">
        <f>'3. Convenios (CV)'!E11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252" x14ac:dyDescent="0.2">
      <c r="A10" s="31" t="s">
        <v>644</v>
      </c>
      <c r="B10" s="69" t="s">
        <v>174</v>
      </c>
      <c r="C10" s="87"/>
      <c r="D10" s="87"/>
      <c r="E10" s="93">
        <f>C10*D10</f>
        <v>0</v>
      </c>
      <c r="F10" s="31" t="s">
        <v>647</v>
      </c>
      <c r="G10" s="68" t="s">
        <v>295</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645</v>
      </c>
      <c r="B11" s="38" t="s">
        <v>293</v>
      </c>
      <c r="C11" s="87"/>
      <c r="D11" s="87"/>
      <c r="E11" s="93">
        <f t="shared" ref="E11:E12" si="1">C11*D11</f>
        <v>0</v>
      </c>
      <c r="F11" s="31" t="s">
        <v>648</v>
      </c>
      <c r="G11" s="33" t="s">
        <v>294</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646</v>
      </c>
      <c r="B12" s="89" t="s">
        <v>397</v>
      </c>
      <c r="C12" s="88"/>
      <c r="D12" s="88"/>
      <c r="E12" s="93">
        <f t="shared" si="1"/>
        <v>0</v>
      </c>
      <c r="F12" s="88" t="s">
        <v>649</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206" priority="13" operator="between">
      <formula>8</formula>
      <formula>16</formula>
    </cfRule>
    <cfRule type="cellIs" dxfId="205" priority="14" operator="between">
      <formula>4</formula>
      <formula>7.99</formula>
    </cfRule>
    <cfRule type="cellIs" dxfId="204" priority="15" operator="between">
      <formula>1</formula>
      <formula>3.99</formula>
    </cfRule>
  </conditionalFormatting>
  <conditionalFormatting sqref="F10:F11">
    <cfRule type="cellIs" dxfId="203" priority="21" operator="between">
      <formula>11</formula>
      <formula>25</formula>
    </cfRule>
    <cfRule type="cellIs" dxfId="202" priority="22" operator="between">
      <formula>6</formula>
      <formula>10</formula>
    </cfRule>
    <cfRule type="cellIs" dxfId="201" priority="23" operator="between">
      <formula>0</formula>
      <formula>5</formula>
    </cfRule>
  </conditionalFormatting>
  <conditionalFormatting sqref="H10:H12">
    <cfRule type="containsText" dxfId="200" priority="19" operator="containsText" text="Sí">
      <formula>NOT(ISERROR(SEARCH("Sí",H10)))</formula>
    </cfRule>
    <cfRule type="containsText" dxfId="199" priority="20" operator="containsText" text="No">
      <formula>NOT(ISERROR(SEARCH("No",H10)))</formula>
    </cfRule>
  </conditionalFormatting>
  <conditionalFormatting sqref="I10:I12">
    <cfRule type="containsText" dxfId="198" priority="16" operator="containsText" text="Bajo">
      <formula>NOT(ISERROR(SEARCH("Bajo",I10)))</formula>
    </cfRule>
    <cfRule type="containsText" dxfId="197" priority="17" operator="containsText" text="Medio">
      <formula>NOT(ISERROR(SEARCH("Medio",I10)))</formula>
    </cfRule>
    <cfRule type="containsText" dxfId="196" priority="18" operator="containsText" text="Alto">
      <formula>NOT(ISERROR(SEARCH("Alto",I10)))</formula>
    </cfRule>
  </conditionalFormatting>
  <conditionalFormatting sqref="N10:N13">
    <cfRule type="cellIs" dxfId="195" priority="7" operator="between">
      <formula>8</formula>
      <formula>16</formula>
    </cfRule>
    <cfRule type="cellIs" dxfId="194" priority="8" operator="between">
      <formula>4</formula>
      <formula>7.99</formula>
    </cfRule>
    <cfRule type="cellIs" dxfId="193" priority="9" operator="between">
      <formula>1</formula>
      <formula>3.99</formula>
    </cfRule>
  </conditionalFormatting>
  <conditionalFormatting sqref="V10:V13">
    <cfRule type="cellIs" dxfId="192" priority="1" operator="between">
      <formula>8</formula>
      <formula>16</formula>
    </cfRule>
    <cfRule type="cellIs" dxfId="191" priority="2" operator="between">
      <formula>4</formula>
      <formula>7.99</formula>
    </cfRule>
    <cfRule type="cellIs" dxfId="190"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(CV)'!A12</f>
        <v>CV.R7</v>
      </c>
      <c r="D5" s="173"/>
      <c r="E5" s="174" t="str">
        <f>'3. Convenios (CV)'!B12</f>
        <v>Pérdida de pista de auditoría</v>
      </c>
      <c r="F5" s="175"/>
      <c r="G5" s="81" t="str">
        <f>'3. Convenios (CV)'!C12</f>
        <v>No existe una pista de auditoría adecuada que permita hacer un seguimiento completo de las actuaciones financiadas.</v>
      </c>
      <c r="H5" s="28">
        <f>'3. Convenios (CV)'!D12</f>
        <v>0</v>
      </c>
      <c r="I5" s="40">
        <f>'3. Convenios (CV)'!E12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08" x14ac:dyDescent="0.2">
      <c r="A10" s="31" t="s">
        <v>650</v>
      </c>
      <c r="B10" s="64" t="s">
        <v>299</v>
      </c>
      <c r="C10" s="87"/>
      <c r="D10" s="87"/>
      <c r="E10" s="93">
        <f>C10*D10</f>
        <v>0</v>
      </c>
      <c r="F10" s="31" t="s">
        <v>654</v>
      </c>
      <c r="G10" s="68" t="s">
        <v>258</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x14ac:dyDescent="0.2">
      <c r="A11" s="31" t="s">
        <v>651</v>
      </c>
      <c r="B11" s="38" t="s">
        <v>341</v>
      </c>
      <c r="C11" s="87"/>
      <c r="D11" s="87"/>
      <c r="E11" s="93">
        <f>C11*D11</f>
        <v>0</v>
      </c>
      <c r="F11" s="31" t="s">
        <v>655</v>
      </c>
      <c r="G11" s="104" t="s">
        <v>63</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
      <c r="A12" s="31" t="s">
        <v>652</v>
      </c>
      <c r="B12" s="38" t="s">
        <v>343</v>
      </c>
      <c r="C12" s="87"/>
      <c r="D12" s="87"/>
      <c r="E12" s="93">
        <f>C12*D12</f>
        <v>0</v>
      </c>
      <c r="F12" s="31" t="s">
        <v>656</v>
      </c>
      <c r="G12" s="104" t="s">
        <v>344</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
      <c r="A13" s="88" t="s">
        <v>653</v>
      </c>
      <c r="B13" s="89" t="s">
        <v>397</v>
      </c>
      <c r="C13" s="88"/>
      <c r="D13" s="88"/>
      <c r="E13" s="93">
        <f t="shared" ref="E13" si="1">C13*D13</f>
        <v>0</v>
      </c>
      <c r="F13" s="88" t="s">
        <v>657</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189" priority="13" operator="between">
      <formula>8</formula>
      <formula>16</formula>
    </cfRule>
    <cfRule type="cellIs" dxfId="188" priority="14" operator="between">
      <formula>4</formula>
      <formula>7.99</formula>
    </cfRule>
    <cfRule type="cellIs" dxfId="187" priority="15" operator="between">
      <formula>1</formula>
      <formula>3.99</formula>
    </cfRule>
  </conditionalFormatting>
  <conditionalFormatting sqref="F10:F12">
    <cfRule type="cellIs" dxfId="186" priority="21" operator="between">
      <formula>11</formula>
      <formula>25</formula>
    </cfRule>
    <cfRule type="cellIs" dxfId="185" priority="22" operator="between">
      <formula>6</formula>
      <formula>10</formula>
    </cfRule>
    <cfRule type="cellIs" dxfId="184" priority="23" operator="between">
      <formula>0</formula>
      <formula>5</formula>
    </cfRule>
  </conditionalFormatting>
  <conditionalFormatting sqref="H10:H13">
    <cfRule type="containsText" dxfId="183" priority="19" operator="containsText" text="Sí">
      <formula>NOT(ISERROR(SEARCH("Sí",H10)))</formula>
    </cfRule>
    <cfRule type="containsText" dxfId="182" priority="20" operator="containsText" text="No">
      <formula>NOT(ISERROR(SEARCH("No",H10)))</formula>
    </cfRule>
  </conditionalFormatting>
  <conditionalFormatting sqref="I10:I13">
    <cfRule type="containsText" dxfId="181" priority="16" operator="containsText" text="Bajo">
      <formula>NOT(ISERROR(SEARCH("Bajo",I10)))</formula>
    </cfRule>
    <cfRule type="containsText" dxfId="180" priority="17" operator="containsText" text="Medio">
      <formula>NOT(ISERROR(SEARCH("Medio",I10)))</formula>
    </cfRule>
    <cfRule type="containsText" dxfId="179" priority="18" operator="containsText" text="Alto">
      <formula>NOT(ISERROR(SEARCH("Alto",I10)))</formula>
    </cfRule>
  </conditionalFormatting>
  <conditionalFormatting sqref="N10:N14">
    <cfRule type="cellIs" dxfId="178" priority="7" operator="between">
      <formula>8</formula>
      <formula>16</formula>
    </cfRule>
    <cfRule type="cellIs" dxfId="177" priority="8" operator="between">
      <formula>4</formula>
      <formula>7.99</formula>
    </cfRule>
    <cfRule type="cellIs" dxfId="176" priority="9" operator="between">
      <formula>1</formula>
      <formula>3.99</formula>
    </cfRule>
  </conditionalFormatting>
  <conditionalFormatting sqref="V10:V14">
    <cfRule type="cellIs" dxfId="175" priority="1" operator="between">
      <formula>8</formula>
      <formula>16</formula>
    </cfRule>
    <cfRule type="cellIs" dxfId="174" priority="2" operator="between">
      <formula>4</formula>
      <formula>7.99</formula>
    </cfRule>
    <cfRule type="cellIs" dxfId="173"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2" t="str">
        <f>'3. Convenios (CV)'!A13</f>
        <v>CV.RX</v>
      </c>
      <c r="D5" s="173"/>
      <c r="E5" s="174" t="str">
        <f>'3. Convenios (CV)'!B13</f>
        <v>Incluir la denominación de riesgos adicionales...</v>
      </c>
      <c r="F5" s="175"/>
      <c r="G5" s="81" t="str">
        <f>'3. Convenios (CV)'!C13</f>
        <v>Incluir la descripción de riesgos adicionales...</v>
      </c>
      <c r="H5" s="28">
        <f>'3. Convenios (CV)'!D13</f>
        <v>0</v>
      </c>
      <c r="I5" s="40">
        <f>'3. Convenios (CV)'!E12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x14ac:dyDescent="0.2">
      <c r="A10" s="31" t="s">
        <v>658</v>
      </c>
      <c r="B10" s="33"/>
      <c r="C10" s="87"/>
      <c r="D10" s="87"/>
      <c r="E10" s="93">
        <f>C10*D10</f>
        <v>0</v>
      </c>
      <c r="F10" s="31" t="s">
        <v>660</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659</v>
      </c>
      <c r="B11" s="89" t="s">
        <v>397</v>
      </c>
      <c r="C11" s="88"/>
      <c r="D11" s="88"/>
      <c r="E11" s="93">
        <f t="shared" ref="E11" si="1">C11*D11</f>
        <v>0</v>
      </c>
      <c r="F11" s="88" t="s">
        <v>661</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172" priority="13" operator="between">
      <formula>8</formula>
      <formula>16</formula>
    </cfRule>
    <cfRule type="cellIs" dxfId="171" priority="14" operator="between">
      <formula>4</formula>
      <formula>7.99</formula>
    </cfRule>
    <cfRule type="cellIs" dxfId="170" priority="15" operator="between">
      <formula>1</formula>
      <formula>3.99</formula>
    </cfRule>
  </conditionalFormatting>
  <conditionalFormatting sqref="F10">
    <cfRule type="cellIs" dxfId="169" priority="21" operator="between">
      <formula>11</formula>
      <formula>25</formula>
    </cfRule>
    <cfRule type="cellIs" dxfId="168" priority="22" operator="between">
      <formula>6</formula>
      <formula>10</formula>
    </cfRule>
    <cfRule type="cellIs" dxfId="167" priority="23" operator="between">
      <formula>0</formula>
      <formula>5</formula>
    </cfRule>
  </conditionalFormatting>
  <conditionalFormatting sqref="H10:H11">
    <cfRule type="containsText" dxfId="166" priority="19" operator="containsText" text="Sí">
      <formula>NOT(ISERROR(SEARCH("Sí",H10)))</formula>
    </cfRule>
    <cfRule type="containsText" dxfId="165" priority="20" operator="containsText" text="No">
      <formula>NOT(ISERROR(SEARCH("No",H10)))</formula>
    </cfRule>
  </conditionalFormatting>
  <conditionalFormatting sqref="I10:I11">
    <cfRule type="containsText" dxfId="164" priority="16" operator="containsText" text="Bajo">
      <formula>NOT(ISERROR(SEARCH("Bajo",I10)))</formula>
    </cfRule>
    <cfRule type="containsText" dxfId="163" priority="17" operator="containsText" text="Medio">
      <formula>NOT(ISERROR(SEARCH("Medio",I10)))</formula>
    </cfRule>
    <cfRule type="containsText" dxfId="162" priority="18" operator="containsText" text="Alto">
      <formula>NOT(ISERROR(SEARCH("Alto",I10)))</formula>
    </cfRule>
  </conditionalFormatting>
  <conditionalFormatting sqref="N10:N12">
    <cfRule type="cellIs" dxfId="161" priority="7" operator="between">
      <formula>8</formula>
      <formula>16</formula>
    </cfRule>
    <cfRule type="cellIs" dxfId="160" priority="8" operator="between">
      <formula>4</formula>
      <formula>7.99</formula>
    </cfRule>
    <cfRule type="cellIs" dxfId="159" priority="9" operator="between">
      <formula>1</formula>
      <formula>3.99</formula>
    </cfRule>
  </conditionalFormatting>
  <conditionalFormatting sqref="V10:V12">
    <cfRule type="cellIs" dxfId="158" priority="1" operator="between">
      <formula>8</formula>
      <formula>16</formula>
    </cfRule>
    <cfRule type="cellIs" dxfId="157" priority="2" operator="between">
      <formula>4</formula>
      <formula>7.99</formula>
    </cfRule>
    <cfRule type="cellIs" dxfId="156"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42" customWidth="1"/>
    <col min="2" max="2" width="50" style="15" customWidth="1"/>
    <col min="3" max="3" width="60.42578125" style="15" customWidth="1"/>
    <col min="4" max="4" width="31.7109375" style="44" bestFit="1" customWidth="1"/>
    <col min="5" max="5" width="17.7109375" style="44" bestFit="1" customWidth="1"/>
    <col min="6" max="6" width="12.7109375" style="16" customWidth="1"/>
    <col min="7" max="7" width="14.140625" style="16" customWidth="1"/>
    <col min="8" max="16384" width="8.7109375" style="16"/>
  </cols>
  <sheetData>
    <row r="1" spans="1:7" x14ac:dyDescent="0.2">
      <c r="D1" s="15"/>
      <c r="E1" s="15"/>
    </row>
    <row r="2" spans="1:7" ht="15.75" x14ac:dyDescent="0.2">
      <c r="A2" s="109" t="s">
        <v>323</v>
      </c>
      <c r="D2" s="15"/>
      <c r="E2" s="15"/>
    </row>
    <row r="3" spans="1:7" x14ac:dyDescent="0.2">
      <c r="D3" s="15"/>
      <c r="E3" s="15"/>
    </row>
    <row r="4" spans="1:7" s="18" customFormat="1" ht="38.25" customHeight="1" x14ac:dyDescent="0.2">
      <c r="A4" s="123" t="s">
        <v>27</v>
      </c>
      <c r="B4" s="124"/>
      <c r="C4" s="124"/>
      <c r="D4" s="124"/>
      <c r="E4" s="125"/>
      <c r="F4" s="123" t="s">
        <v>307</v>
      </c>
      <c r="G4" s="125"/>
    </row>
    <row r="5" spans="1:7" s="20" customFormat="1" ht="48" x14ac:dyDescent="0.2">
      <c r="A5" s="101" t="s">
        <v>28</v>
      </c>
      <c r="B5" s="96" t="s">
        <v>29</v>
      </c>
      <c r="C5" s="96" t="s">
        <v>30</v>
      </c>
      <c r="D5" s="99" t="s">
        <v>361</v>
      </c>
      <c r="E5" s="105" t="s">
        <v>58</v>
      </c>
      <c r="F5" s="96" t="s">
        <v>304</v>
      </c>
      <c r="G5" s="96" t="s">
        <v>305</v>
      </c>
    </row>
    <row r="6" spans="1:7" ht="36" x14ac:dyDescent="0.2">
      <c r="A6" s="56" t="s">
        <v>786</v>
      </c>
      <c r="B6" s="48" t="s">
        <v>88</v>
      </c>
      <c r="C6" s="22" t="s">
        <v>146</v>
      </c>
      <c r="D6" s="98"/>
      <c r="E6" s="98"/>
      <c r="F6" s="92" t="e">
        <f>MP.R1!N16</f>
        <v>#DIV/0!</v>
      </c>
      <c r="G6" s="92" t="e">
        <f>MP.R1!V16</f>
        <v>#DIV/0!</v>
      </c>
    </row>
    <row r="7" spans="1:7" ht="26.25" customHeight="1" x14ac:dyDescent="0.2">
      <c r="A7" s="56" t="s">
        <v>787</v>
      </c>
      <c r="B7" s="48" t="s">
        <v>89</v>
      </c>
      <c r="C7" s="22" t="s">
        <v>90</v>
      </c>
      <c r="D7" s="98"/>
      <c r="E7" s="98"/>
      <c r="F7" s="92" t="e">
        <f>MP.R2!N13</f>
        <v>#DIV/0!</v>
      </c>
      <c r="G7" s="92" t="e">
        <f>MP.R2!V13</f>
        <v>#DIV/0!</v>
      </c>
    </row>
    <row r="8" spans="1:7" ht="48" x14ac:dyDescent="0.2">
      <c r="A8" s="56" t="s">
        <v>788</v>
      </c>
      <c r="B8" s="48" t="s">
        <v>91</v>
      </c>
      <c r="C8" s="22" t="s">
        <v>228</v>
      </c>
      <c r="D8" s="98"/>
      <c r="E8" s="98"/>
      <c r="F8" s="92" t="e">
        <f>MP.R3!N14</f>
        <v>#DIV/0!</v>
      </c>
      <c r="G8" s="92" t="e">
        <f>MP.R3!V14</f>
        <v>#DIV/0!</v>
      </c>
    </row>
    <row r="9" spans="1:7" ht="33" customHeight="1" x14ac:dyDescent="0.2">
      <c r="A9" s="56" t="s">
        <v>789</v>
      </c>
      <c r="B9" s="48" t="s">
        <v>92</v>
      </c>
      <c r="C9" s="23" t="s">
        <v>93</v>
      </c>
      <c r="D9" s="98"/>
      <c r="E9" s="98"/>
      <c r="F9" s="92" t="e">
        <f>MP.R4!N16</f>
        <v>#DIV/0!</v>
      </c>
      <c r="G9" s="92" t="e">
        <f>MP.R4!V16</f>
        <v>#DIV/0!</v>
      </c>
    </row>
    <row r="10" spans="1:7" ht="33" customHeight="1" x14ac:dyDescent="0.2">
      <c r="A10" s="56" t="s">
        <v>790</v>
      </c>
      <c r="B10" s="48" t="s">
        <v>94</v>
      </c>
      <c r="C10" s="23" t="s">
        <v>95</v>
      </c>
      <c r="D10" s="98"/>
      <c r="E10" s="98"/>
      <c r="F10" s="92" t="e">
        <f>MP.R5!N16</f>
        <v>#DIV/0!</v>
      </c>
      <c r="G10" s="92" t="e">
        <f>MP.R5!V16</f>
        <v>#DIV/0!</v>
      </c>
    </row>
    <row r="11" spans="1:7" ht="36" x14ac:dyDescent="0.2">
      <c r="A11" s="56" t="s">
        <v>791</v>
      </c>
      <c r="B11" s="48" t="s">
        <v>96</v>
      </c>
      <c r="C11" s="23" t="s">
        <v>97</v>
      </c>
      <c r="D11" s="98"/>
      <c r="E11" s="98"/>
      <c r="F11" s="92" t="e">
        <f>MP.R6!N15</f>
        <v>#DIV/0!</v>
      </c>
      <c r="G11" s="92" t="e">
        <f>MP.R6!V15</f>
        <v>#DIV/0!</v>
      </c>
    </row>
    <row r="12" spans="1:7" ht="24" x14ac:dyDescent="0.2">
      <c r="A12" s="56" t="s">
        <v>792</v>
      </c>
      <c r="B12" s="48" t="s">
        <v>82</v>
      </c>
      <c r="C12" s="107" t="s">
        <v>288</v>
      </c>
      <c r="D12" s="98"/>
      <c r="E12" s="98"/>
      <c r="F12" s="92" t="e">
        <f>MP.R7!N14</f>
        <v>#DIV/0!</v>
      </c>
      <c r="G12" s="92" t="e">
        <f>MP.R7!V14</f>
        <v>#DIV/0!</v>
      </c>
    </row>
    <row r="13" spans="1:7" ht="33" customHeight="1" x14ac:dyDescent="0.2">
      <c r="A13" s="56" t="s">
        <v>793</v>
      </c>
      <c r="B13" s="48" t="s">
        <v>56</v>
      </c>
      <c r="C13" s="106" t="s">
        <v>98</v>
      </c>
      <c r="D13" s="98"/>
      <c r="E13" s="98"/>
      <c r="F13" s="92" t="e">
        <f>MP.R8!N14</f>
        <v>#DIV/0!</v>
      </c>
      <c r="G13" s="92" t="e">
        <f>MP.R8!V14</f>
        <v>#DIV/0!</v>
      </c>
    </row>
    <row r="14" spans="1:7" ht="24" customHeight="1" x14ac:dyDescent="0.2">
      <c r="A14" s="73" t="s">
        <v>794</v>
      </c>
      <c r="B14" s="98" t="s">
        <v>130</v>
      </c>
      <c r="C14" s="98" t="s">
        <v>129</v>
      </c>
      <c r="D14" s="98"/>
      <c r="E14" s="98"/>
      <c r="F14" s="92" t="e">
        <f>MP.RX!N12</f>
        <v>#DIV/0!</v>
      </c>
      <c r="G14" s="92" t="e">
        <f>MP.RX!V12</f>
        <v>#DIV/0!</v>
      </c>
    </row>
    <row r="15" spans="1:7" ht="36" x14ac:dyDescent="0.2">
      <c r="D15" s="15"/>
      <c r="E15" s="115" t="s">
        <v>369</v>
      </c>
      <c r="F15" s="92" t="e">
        <f>ROUND(SUM(F6:F14)/COUNT(F6:F14),2)</f>
        <v>#DIV/0!</v>
      </c>
      <c r="G15" s="92" t="e">
        <f>ROUND(SUM(G6:G14)/COUNT(G6:G14),2)</f>
        <v>#DIV/0!</v>
      </c>
    </row>
    <row r="16" spans="1:7" x14ac:dyDescent="0.2">
      <c r="D16" s="15"/>
      <c r="E16" s="15"/>
    </row>
    <row r="17" spans="4:5" x14ac:dyDescent="0.2">
      <c r="D17" s="15"/>
      <c r="E17" s="15"/>
    </row>
    <row r="18" spans="4:5" x14ac:dyDescent="0.2">
      <c r="D18" s="15"/>
      <c r="E18" s="15"/>
    </row>
    <row r="19" spans="4:5" x14ac:dyDescent="0.2">
      <c r="D19" s="15"/>
      <c r="E19" s="15"/>
    </row>
    <row r="20" spans="4:5" x14ac:dyDescent="0.2">
      <c r="D20" s="15"/>
      <c r="E20" s="15"/>
    </row>
    <row r="21" spans="4:5" x14ac:dyDescent="0.2">
      <c r="D21" s="15"/>
      <c r="E21" s="15"/>
    </row>
    <row r="22" spans="4:5" x14ac:dyDescent="0.2">
      <c r="D22" s="15"/>
      <c r="E22" s="15"/>
    </row>
    <row r="23" spans="4:5" x14ac:dyDescent="0.2">
      <c r="D23" s="15"/>
      <c r="E23" s="15"/>
    </row>
    <row r="24" spans="4:5" x14ac:dyDescent="0.2">
      <c r="D24" s="15"/>
      <c r="E24" s="15"/>
    </row>
    <row r="25" spans="4:5" x14ac:dyDescent="0.2">
      <c r="D25" s="15"/>
      <c r="E25" s="15"/>
    </row>
    <row r="26" spans="4:5" x14ac:dyDescent="0.2">
      <c r="D26" s="15"/>
      <c r="E26" s="15"/>
    </row>
    <row r="27" spans="4:5" x14ac:dyDescent="0.2">
      <c r="D27" s="15"/>
      <c r="E27" s="15"/>
    </row>
    <row r="28" spans="4:5" x14ac:dyDescent="0.2">
      <c r="D28" s="15"/>
      <c r="E28" s="15"/>
    </row>
    <row r="29" spans="4:5" x14ac:dyDescent="0.2">
      <c r="D29" s="15"/>
      <c r="E29" s="15"/>
    </row>
    <row r="30" spans="4:5" x14ac:dyDescent="0.2">
      <c r="D30" s="15"/>
      <c r="E30" s="15"/>
    </row>
    <row r="31" spans="4:5" x14ac:dyDescent="0.2">
      <c r="D31" s="15"/>
      <c r="E31" s="15"/>
    </row>
    <row r="32" spans="4:5"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hidden="1" x14ac:dyDescent="0.2">
      <c r="D38" s="15"/>
      <c r="E38" s="15"/>
    </row>
    <row r="39" spans="4:5" hidden="1" x14ac:dyDescent="0.2">
      <c r="D39" s="15"/>
      <c r="E39" s="15"/>
    </row>
    <row r="40" spans="4:5" x14ac:dyDescent="0.2">
      <c r="D40" s="15"/>
      <c r="E40" s="15"/>
    </row>
    <row r="41" spans="4:5" x14ac:dyDescent="0.2">
      <c r="D41" s="15"/>
      <c r="E41" s="15"/>
    </row>
    <row r="42" spans="4:5"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ht="15.75" hidden="1" customHeight="1" x14ac:dyDescent="0.2">
      <c r="D54" s="15"/>
      <c r="E54" s="15"/>
    </row>
    <row r="55" spans="4:5" ht="15.75" hidden="1" customHeight="1" x14ac:dyDescent="0.2">
      <c r="D55" s="15"/>
      <c r="E55" s="15"/>
    </row>
    <row r="56" spans="4:5" ht="15.75" hidden="1" customHeight="1"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x14ac:dyDescent="0.2">
      <c r="D76" s="15"/>
      <c r="E76" s="15"/>
    </row>
    <row r="77" spans="4:5" x14ac:dyDescent="0.2">
      <c r="D77" s="15"/>
      <c r="E77" s="15"/>
    </row>
    <row r="78" spans="4:5"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sheetData>
  <mergeCells count="2">
    <mergeCell ref="A4:E4"/>
    <mergeCell ref="F4:G4"/>
  </mergeCells>
  <conditionalFormatting sqref="F6:G15">
    <cfRule type="cellIs" dxfId="155" priority="1" operator="between">
      <formula>8</formula>
      <formula>16</formula>
    </cfRule>
    <cfRule type="cellIs" dxfId="154" priority="2" operator="between">
      <formula>4</formula>
      <formula>7.99</formula>
    </cfRule>
    <cfRule type="cellIs" dxfId="15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(MP)'!A6</f>
        <v>MP.R1</v>
      </c>
      <c r="D5" s="177"/>
      <c r="E5" s="178" t="str">
        <f>'4. Medios Propios (MP)'!B6</f>
        <v>Falta de justificación del encargo a medios propios</v>
      </c>
      <c r="F5" s="179"/>
      <c r="G5" s="81" t="str">
        <f>'4. Medios Propios (MP)'!C6</f>
        <v>No se justifica que el encargo al medio propio sea la solución más adecuada y eficiente desde el punto de vista de buena gestión financiera y de legalidad</v>
      </c>
      <c r="H5" s="28">
        <f>'4. Medios Propios (MP)'!D6</f>
        <v>0</v>
      </c>
      <c r="I5" s="40">
        <f>'4. Medios Propios (MP)'!E6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08" x14ac:dyDescent="0.2">
      <c r="A10" s="31" t="s">
        <v>662</v>
      </c>
      <c r="B10" s="64" t="s">
        <v>157</v>
      </c>
      <c r="C10" s="87"/>
      <c r="D10" s="87"/>
      <c r="E10" s="93">
        <f>C10*D10</f>
        <v>0</v>
      </c>
      <c r="F10" s="31" t="s">
        <v>668</v>
      </c>
      <c r="G10" s="62" t="s">
        <v>230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
      <c r="A11" s="31" t="s">
        <v>663</v>
      </c>
      <c r="B11" s="63" t="s">
        <v>99</v>
      </c>
      <c r="C11" s="87"/>
      <c r="D11" s="87"/>
      <c r="E11" s="93">
        <f t="shared" ref="E11:E15" si="1">C11*D11</f>
        <v>0</v>
      </c>
      <c r="F11" s="31" t="s">
        <v>669</v>
      </c>
      <c r="G11" s="66" t="s">
        <v>321</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x14ac:dyDescent="0.2">
      <c r="A12" s="31" t="s">
        <v>664</v>
      </c>
      <c r="B12" s="64" t="s">
        <v>229</v>
      </c>
      <c r="C12" s="87"/>
      <c r="D12" s="87"/>
      <c r="E12" s="93">
        <f t="shared" si="1"/>
        <v>0</v>
      </c>
      <c r="F12" s="31" t="s">
        <v>670</v>
      </c>
      <c r="G12" s="66" t="s">
        <v>321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665</v>
      </c>
      <c r="B13" s="63" t="s">
        <v>100</v>
      </c>
      <c r="C13" s="87"/>
      <c r="D13" s="87"/>
      <c r="E13" s="93">
        <f t="shared" si="1"/>
        <v>0</v>
      </c>
      <c r="F13" s="31" t="s">
        <v>671</v>
      </c>
      <c r="G13" s="66" t="s">
        <v>322</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x14ac:dyDescent="0.2">
      <c r="A14" s="31" t="s">
        <v>666</v>
      </c>
      <c r="B14" s="65" t="s">
        <v>158</v>
      </c>
      <c r="C14" s="87"/>
      <c r="D14" s="87"/>
      <c r="E14" s="93">
        <f t="shared" si="1"/>
        <v>0</v>
      </c>
      <c r="F14" s="31" t="s">
        <v>672</v>
      </c>
      <c r="G14" s="67" t="s">
        <v>231</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667</v>
      </c>
      <c r="B15" s="89" t="s">
        <v>397</v>
      </c>
      <c r="C15" s="88"/>
      <c r="D15" s="88"/>
      <c r="E15" s="93">
        <f t="shared" si="1"/>
        <v>0</v>
      </c>
      <c r="F15" s="88" t="s">
        <v>673</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F10:F14">
    <cfRule type="cellIs" dxfId="149" priority="21" operator="between">
      <formula>11</formula>
      <formula>25</formula>
    </cfRule>
    <cfRule type="cellIs" dxfId="148" priority="22" operator="between">
      <formula>6</formula>
      <formula>10</formula>
    </cfRule>
    <cfRule type="cellIs" dxfId="147" priority="23" operator="between">
      <formula>0</formula>
      <formula>5</formula>
    </cfRule>
  </conditionalFormatting>
  <conditionalFormatting sqref="H10:H15">
    <cfRule type="containsText" dxfId="146" priority="19" operator="containsText" text="Sí">
      <formula>NOT(ISERROR(SEARCH("Sí",H10)))</formula>
    </cfRule>
    <cfRule type="containsText" dxfId="145" priority="20" operator="containsText" text="No">
      <formula>NOT(ISERROR(SEARCH("No",H10)))</formula>
    </cfRule>
  </conditionalFormatting>
  <conditionalFormatting sqref="I10:I15">
    <cfRule type="containsText" dxfId="144" priority="16" operator="containsText" text="Bajo">
      <formula>NOT(ISERROR(SEARCH("Bajo",I10)))</formula>
    </cfRule>
    <cfRule type="containsText" dxfId="143" priority="17" operator="containsText" text="Medio">
      <formula>NOT(ISERROR(SEARCH("Medio",I10)))</formula>
    </cfRule>
    <cfRule type="containsText" dxfId="142" priority="18" operator="containsText" text="Alto">
      <formula>NOT(ISERROR(SEARCH("Alto",I10)))</formula>
    </cfRule>
  </conditionalFormatting>
  <conditionalFormatting sqref="N10:N16">
    <cfRule type="cellIs" dxfId="141" priority="7" operator="between">
      <formula>8</formula>
      <formula>16</formula>
    </cfRule>
    <cfRule type="cellIs" dxfId="140" priority="8" operator="between">
      <formula>4</formula>
      <formula>7.99</formula>
    </cfRule>
    <cfRule type="cellIs" dxfId="139" priority="9" operator="between">
      <formula>1</formula>
      <formula>3.99</formula>
    </cfRule>
  </conditionalFormatting>
  <conditionalFormatting sqref="V10:V16">
    <cfRule type="cellIs" dxfId="138" priority="1" operator="between">
      <formula>8</formula>
      <formula>16</formula>
    </cfRule>
    <cfRule type="cellIs" dxfId="137" priority="2" operator="between">
      <formula>4</formula>
      <formula>7.99</formula>
    </cfRule>
    <cfRule type="cellIs" dxfId="136"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(MP)'!A7</f>
        <v>MP.R2</v>
      </c>
      <c r="D5" s="177"/>
      <c r="E5" s="178" t="str">
        <f>'4. Medios Propios (MP)'!B7</f>
        <v>Incumplimiento por el medio propio de los requisitos para serlo</v>
      </c>
      <c r="F5" s="179"/>
      <c r="G5" s="81" t="str">
        <f>'4. Medios Propios (MP)'!C7</f>
        <v xml:space="preserve">No se cumplen los requisitos para ser medio propio personificado o el medio propio ha perdido esa condición </v>
      </c>
      <c r="H5" s="28">
        <f>'4. Medios Propios (MP)'!D7</f>
        <v>0</v>
      </c>
      <c r="I5" s="40">
        <f>'4. Medios Propios (MP)'!E7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674</v>
      </c>
      <c r="B10" s="63" t="s">
        <v>804</v>
      </c>
      <c r="C10" s="87"/>
      <c r="D10" s="87"/>
      <c r="E10" s="93">
        <f>C10*D10</f>
        <v>0</v>
      </c>
      <c r="F10" s="31" t="s">
        <v>677</v>
      </c>
      <c r="G10" s="68" t="s">
        <v>349</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675</v>
      </c>
      <c r="B11" s="74" t="s">
        <v>805</v>
      </c>
      <c r="C11" s="87"/>
      <c r="D11" s="87"/>
      <c r="E11" s="93">
        <f t="shared" ref="E11:E12" si="1">C11*D11</f>
        <v>0</v>
      </c>
      <c r="F11" s="31" t="s">
        <v>678</v>
      </c>
      <c r="G11" s="62" t="s">
        <v>232</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676</v>
      </c>
      <c r="B12" s="89" t="s">
        <v>397</v>
      </c>
      <c r="C12" s="88"/>
      <c r="D12" s="88"/>
      <c r="E12" s="93">
        <f t="shared" si="1"/>
        <v>0</v>
      </c>
      <c r="F12" s="88" t="s">
        <v>679</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135" priority="13" operator="between">
      <formula>8</formula>
      <formula>16</formula>
    </cfRule>
    <cfRule type="cellIs" dxfId="134" priority="14" operator="between">
      <formula>4</formula>
      <formula>7.99</formula>
    </cfRule>
    <cfRule type="cellIs" dxfId="133" priority="15" operator="between">
      <formula>1</formula>
      <formula>3.99</formula>
    </cfRule>
  </conditionalFormatting>
  <conditionalFormatting sqref="F10:F11">
    <cfRule type="cellIs" dxfId="132" priority="21" operator="between">
      <formula>11</formula>
      <formula>25</formula>
    </cfRule>
    <cfRule type="cellIs" dxfId="131" priority="22" operator="between">
      <formula>6</formula>
      <formula>10</formula>
    </cfRule>
    <cfRule type="cellIs" dxfId="130" priority="23" operator="between">
      <formula>0</formula>
      <formula>5</formula>
    </cfRule>
  </conditionalFormatting>
  <conditionalFormatting sqref="H10:H12">
    <cfRule type="containsText" dxfId="129" priority="19" operator="containsText" text="Sí">
      <formula>NOT(ISERROR(SEARCH("Sí",H10)))</formula>
    </cfRule>
    <cfRule type="containsText" dxfId="128" priority="20" operator="containsText" text="No">
      <formula>NOT(ISERROR(SEARCH("No",H10)))</formula>
    </cfRule>
  </conditionalFormatting>
  <conditionalFormatting sqref="I10:I12">
    <cfRule type="containsText" dxfId="127" priority="16" operator="containsText" text="Bajo">
      <formula>NOT(ISERROR(SEARCH("Bajo",I10)))</formula>
    </cfRule>
    <cfRule type="containsText" dxfId="126" priority="17" operator="containsText" text="Medio">
      <formula>NOT(ISERROR(SEARCH("Medio",I10)))</formula>
    </cfRule>
    <cfRule type="containsText" dxfId="125" priority="18" operator="containsText" text="Alto">
      <formula>NOT(ISERROR(SEARCH("Alto",I10)))</formula>
    </cfRule>
  </conditionalFormatting>
  <conditionalFormatting sqref="N10:N13">
    <cfRule type="cellIs" dxfId="124" priority="7" operator="between">
      <formula>8</formula>
      <formula>16</formula>
    </cfRule>
    <cfRule type="cellIs" dxfId="123" priority="8" operator="between">
      <formula>4</formula>
      <formula>7.99</formula>
    </cfRule>
    <cfRule type="cellIs" dxfId="122" priority="9" operator="between">
      <formula>1</formula>
      <formula>3.99</formula>
    </cfRule>
  </conditionalFormatting>
  <conditionalFormatting sqref="V10:V13">
    <cfRule type="cellIs" dxfId="121" priority="1" operator="between">
      <formula>8</formula>
      <formula>16</formula>
    </cfRule>
    <cfRule type="cellIs" dxfId="120" priority="2" operator="between">
      <formula>4</formula>
      <formula>7.99</formula>
    </cfRule>
    <cfRule type="cellIs" dxfId="119"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(MP)'!A8</f>
        <v>MP.R3</v>
      </c>
      <c r="D5" s="177"/>
      <c r="E5" s="178" t="str">
        <f>'4. Medios Propios (MP)'!B8</f>
        <v>Falta de justificación en la selección del medio propio</v>
      </c>
      <c r="F5" s="179"/>
      <c r="G5" s="8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8">
        <f>'4. Medios Propios (MP)'!D8</f>
        <v>0</v>
      </c>
      <c r="I5" s="40">
        <f>'4. Medios Propios (MP)'!E8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48" x14ac:dyDescent="0.2">
      <c r="A10" s="31" t="s">
        <v>680</v>
      </c>
      <c r="B10" s="63" t="s">
        <v>801</v>
      </c>
      <c r="C10" s="87"/>
      <c r="D10" s="87"/>
      <c r="E10" s="93">
        <f>C10*D10</f>
        <v>0</v>
      </c>
      <c r="F10" s="31" t="s">
        <v>684</v>
      </c>
      <c r="G10" s="68" t="s">
        <v>233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681</v>
      </c>
      <c r="B11" s="63" t="s">
        <v>802</v>
      </c>
      <c r="C11" s="87"/>
      <c r="D11" s="87"/>
      <c r="E11" s="93">
        <f t="shared" ref="E11:E13" si="1">C11*D11</f>
        <v>0</v>
      </c>
      <c r="F11" s="31" t="s">
        <v>685</v>
      </c>
      <c r="G11" s="66" t="s">
        <v>219</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
      <c r="A12" s="31" t="s">
        <v>682</v>
      </c>
      <c r="B12" s="63" t="s">
        <v>803</v>
      </c>
      <c r="C12" s="87"/>
      <c r="D12" s="87"/>
      <c r="E12" s="93">
        <f t="shared" si="1"/>
        <v>0</v>
      </c>
      <c r="F12" s="31" t="s">
        <v>686</v>
      </c>
      <c r="G12" s="66" t="s">
        <v>101</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683</v>
      </c>
      <c r="B13" s="89" t="s">
        <v>397</v>
      </c>
      <c r="C13" s="88"/>
      <c r="D13" s="88"/>
      <c r="E13" s="93">
        <f t="shared" si="1"/>
        <v>0</v>
      </c>
      <c r="F13" s="88" t="s">
        <v>687</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18" priority="13" operator="between">
      <formula>8</formula>
      <formula>16</formula>
    </cfRule>
    <cfRule type="cellIs" dxfId="117" priority="14" operator="between">
      <formula>4</formula>
      <formula>7.99</formula>
    </cfRule>
    <cfRule type="cellIs" dxfId="116" priority="15" operator="between">
      <formula>1</formula>
      <formula>3.99</formula>
    </cfRule>
  </conditionalFormatting>
  <conditionalFormatting sqref="F10:F12">
    <cfRule type="cellIs" dxfId="115" priority="21" operator="between">
      <formula>11</formula>
      <formula>25</formula>
    </cfRule>
    <cfRule type="cellIs" dxfId="114" priority="22" operator="between">
      <formula>6</formula>
      <formula>10</formula>
    </cfRule>
    <cfRule type="cellIs" dxfId="113" priority="23" operator="between">
      <formula>0</formula>
      <formula>5</formula>
    </cfRule>
  </conditionalFormatting>
  <conditionalFormatting sqref="H10:H13">
    <cfRule type="containsText" dxfId="112" priority="19" operator="containsText" text="Sí">
      <formula>NOT(ISERROR(SEARCH("Sí",H10)))</formula>
    </cfRule>
    <cfRule type="containsText" dxfId="111" priority="20" operator="containsText" text="No">
      <formula>NOT(ISERROR(SEARCH("No",H10)))</formula>
    </cfRule>
  </conditionalFormatting>
  <conditionalFormatting sqref="I10:I13">
    <cfRule type="containsText" dxfId="110" priority="16" operator="containsText" text="Bajo">
      <formula>NOT(ISERROR(SEARCH("Bajo",I10)))</formula>
    </cfRule>
    <cfRule type="containsText" dxfId="109" priority="17" operator="containsText" text="Medio">
      <formula>NOT(ISERROR(SEARCH("Medio",I10)))</formula>
    </cfRule>
    <cfRule type="containsText" dxfId="108" priority="18"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 operator="between">
      <formula>8</formula>
      <formula>16</formula>
    </cfRule>
    <cfRule type="cellIs" dxfId="103" priority="2" operator="between">
      <formula>4</formula>
      <formula>7.99</formula>
    </cfRule>
    <cfRule type="cellIs" dxfId="10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(MP)'!A9</f>
        <v>MP.R4</v>
      </c>
      <c r="D5" s="177"/>
      <c r="E5" s="178" t="str">
        <f>'4. Medios Propios (MP)'!B9</f>
        <v xml:space="preserve">Aplicación incorrecta de las tarifas y costes </v>
      </c>
      <c r="F5" s="179"/>
      <c r="G5" s="81" t="str">
        <f>'4. Medios Propios (MP)'!C9</f>
        <v xml:space="preserve">Falta de justificación o aplicación incorrecta de las tarifas y costes en la elaboración del presupuesto  </v>
      </c>
      <c r="H5" s="28">
        <f>'4. Medios Propios (MP)'!D9</f>
        <v>0</v>
      </c>
      <c r="I5" s="40">
        <f>'4. Medios Propios (MP)'!E9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688</v>
      </c>
      <c r="B10" s="63" t="s">
        <v>806</v>
      </c>
      <c r="C10" s="87"/>
      <c r="D10" s="87"/>
      <c r="E10" s="93">
        <f>C10*D10</f>
        <v>0</v>
      </c>
      <c r="F10" s="31" t="s">
        <v>694</v>
      </c>
      <c r="G10" s="68" t="s">
        <v>147</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689</v>
      </c>
      <c r="B11" s="63" t="s">
        <v>807</v>
      </c>
      <c r="C11" s="87"/>
      <c r="D11" s="87"/>
      <c r="E11" s="93">
        <f t="shared" ref="E11:E15" si="1">C11*D11</f>
        <v>0</v>
      </c>
      <c r="F11" s="31" t="s">
        <v>695</v>
      </c>
      <c r="G11" s="68" t="s">
        <v>234</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690</v>
      </c>
      <c r="B12" s="63" t="s">
        <v>808</v>
      </c>
      <c r="C12" s="87"/>
      <c r="D12" s="87"/>
      <c r="E12" s="93">
        <f t="shared" si="1"/>
        <v>0</v>
      </c>
      <c r="F12" s="31" t="s">
        <v>696</v>
      </c>
      <c r="G12" s="68" t="s">
        <v>234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691</v>
      </c>
      <c r="B13" s="63" t="s">
        <v>809</v>
      </c>
      <c r="C13" s="87"/>
      <c r="D13" s="87"/>
      <c r="E13" s="93">
        <f t="shared" si="1"/>
        <v>0</v>
      </c>
      <c r="F13" s="31" t="s">
        <v>697</v>
      </c>
      <c r="G13" s="68" t="s">
        <v>235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692</v>
      </c>
      <c r="B14" s="63" t="s">
        <v>810</v>
      </c>
      <c r="C14" s="87"/>
      <c r="D14" s="87"/>
      <c r="E14" s="93">
        <f t="shared" si="1"/>
        <v>0</v>
      </c>
      <c r="F14" s="31" t="s">
        <v>698</v>
      </c>
      <c r="G14" s="68" t="s">
        <v>236</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693</v>
      </c>
      <c r="B15" s="89" t="s">
        <v>397</v>
      </c>
      <c r="C15" s="88"/>
      <c r="D15" s="88"/>
      <c r="E15" s="93">
        <f t="shared" si="1"/>
        <v>0</v>
      </c>
      <c r="F15" s="88" t="s">
        <v>699</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101" priority="13" operator="between">
      <formula>8</formula>
      <formula>16</formula>
    </cfRule>
    <cfRule type="cellIs" dxfId="100" priority="14" operator="between">
      <formula>4</formula>
      <formula>7.99</formula>
    </cfRule>
    <cfRule type="cellIs" dxfId="99" priority="15" operator="between">
      <formula>1</formula>
      <formula>3.99</formula>
    </cfRule>
  </conditionalFormatting>
  <conditionalFormatting sqref="F10:F14">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conditionalFormatting sqref="H10:H15">
    <cfRule type="containsText" dxfId="95" priority="19" operator="containsText" text="Sí">
      <formula>NOT(ISERROR(SEARCH("Sí",H10)))</formula>
    </cfRule>
    <cfRule type="containsText" dxfId="94" priority="20" operator="containsText" text="No">
      <formula>NOT(ISERROR(SEARCH("No",H10)))</formula>
    </cfRule>
  </conditionalFormatting>
  <conditionalFormatting sqref="I10:I15">
    <cfRule type="containsText" dxfId="93" priority="16" operator="containsText" text="Bajo">
      <formula>NOT(ISERROR(SEARCH("Bajo",I10)))</formula>
    </cfRule>
    <cfRule type="containsText" dxfId="92" priority="17" operator="containsText" text="Medio">
      <formula>NOT(ISERROR(SEARCH("Medio",I10)))</formula>
    </cfRule>
    <cfRule type="containsText" dxfId="91" priority="18" operator="containsText" text="Alto">
      <formula>NOT(ISERROR(SEARCH("Alto",I10)))</formula>
    </cfRule>
  </conditionalFormatting>
  <conditionalFormatting sqref="N10:N16">
    <cfRule type="cellIs" dxfId="90" priority="7" operator="between">
      <formula>8</formula>
      <formula>16</formula>
    </cfRule>
    <cfRule type="cellIs" dxfId="89" priority="8" operator="between">
      <formula>4</formula>
      <formula>7.99</formula>
    </cfRule>
    <cfRule type="cellIs" dxfId="88" priority="9" operator="between">
      <formula>1</formula>
      <formula>3.99</formula>
    </cfRule>
  </conditionalFormatting>
  <conditionalFormatting sqref="V10:V16">
    <cfRule type="cellIs" dxfId="87" priority="1" operator="between">
      <formula>8</formula>
      <formula>16</formula>
    </cfRule>
    <cfRule type="cellIs" dxfId="86" priority="2" operator="between">
      <formula>4</formula>
      <formula>7.99</formula>
    </cfRule>
    <cfRule type="cellIs" dxfId="85"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(S)'!A8</f>
        <v>S.R2</v>
      </c>
      <c r="D5" s="139"/>
      <c r="E5" s="142" t="str">
        <f>'1. Subvenciones (S)'!B8</f>
        <v>Trato discriminatorio en la selección de solicitantes</v>
      </c>
      <c r="F5" s="143"/>
      <c r="G5" s="81" t="str">
        <f>'1. Subvenciones (S)'!C8</f>
        <v>No se garantiza un procedimiento objetivo de selección de participantes y se limita el acceso en términos de igualdad para todos los potenciales beneficiarios</v>
      </c>
      <c r="H5" s="28">
        <f>'1. Subvenciones (S)'!D8</f>
        <v>0</v>
      </c>
      <c r="I5" s="40">
        <f>'1. Subvenciones (S)'!E8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204" x14ac:dyDescent="0.2">
      <c r="A10" s="31" t="s">
        <v>410</v>
      </c>
      <c r="B10" s="104" t="s">
        <v>309</v>
      </c>
      <c r="C10" s="87"/>
      <c r="D10" s="87"/>
      <c r="E10" s="93">
        <f>C10*D10</f>
        <v>0</v>
      </c>
      <c r="F10" s="31" t="s">
        <v>411</v>
      </c>
      <c r="G10" s="33" t="s">
        <v>339</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413</v>
      </c>
      <c r="B11" s="89" t="s">
        <v>397</v>
      </c>
      <c r="C11" s="88"/>
      <c r="D11" s="88"/>
      <c r="E11" s="93">
        <f t="shared" ref="E11" si="1">C11*D11</f>
        <v>0</v>
      </c>
      <c r="F11" s="88" t="s">
        <v>412</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654" priority="13" operator="between">
      <formula>8</formula>
      <formula>16</formula>
    </cfRule>
    <cfRule type="cellIs" dxfId="653" priority="14" operator="between">
      <formula>4</formula>
      <formula>7.99</formula>
    </cfRule>
    <cfRule type="cellIs" dxfId="652" priority="15" operator="between">
      <formula>1</formula>
      <formula>3.99</formula>
    </cfRule>
  </conditionalFormatting>
  <conditionalFormatting sqref="F10">
    <cfRule type="cellIs" dxfId="651" priority="21" operator="between">
      <formula>11</formula>
      <formula>25</formula>
    </cfRule>
    <cfRule type="cellIs" dxfId="650" priority="22" operator="between">
      <formula>6</formula>
      <formula>10</formula>
    </cfRule>
    <cfRule type="cellIs" dxfId="649" priority="23" operator="between">
      <formula>0</formula>
      <formula>5</formula>
    </cfRule>
  </conditionalFormatting>
  <conditionalFormatting sqref="H10:H11">
    <cfRule type="containsText" dxfId="648" priority="19" operator="containsText" text="Sí">
      <formula>NOT(ISERROR(SEARCH("Sí",H10)))</formula>
    </cfRule>
    <cfRule type="containsText" dxfId="647" priority="20" operator="containsText" text="No">
      <formula>NOT(ISERROR(SEARCH("No",H10)))</formula>
    </cfRule>
  </conditionalFormatting>
  <conditionalFormatting sqref="I10:I11">
    <cfRule type="containsText" dxfId="646" priority="16" operator="containsText" text="Bajo">
      <formula>NOT(ISERROR(SEARCH("Bajo",I10)))</formula>
    </cfRule>
    <cfRule type="containsText" dxfId="645" priority="17" operator="containsText" text="Medio">
      <formula>NOT(ISERROR(SEARCH("Medio",I10)))</formula>
    </cfRule>
    <cfRule type="containsText" dxfId="644" priority="18" operator="containsText" text="Alto">
      <formula>NOT(ISERROR(SEARCH("Alto",I10)))</formula>
    </cfRule>
  </conditionalFormatting>
  <conditionalFormatting sqref="N10:N12">
    <cfRule type="cellIs" dxfId="643" priority="7" operator="between">
      <formula>8</formula>
      <formula>16</formula>
    </cfRule>
    <cfRule type="cellIs" dxfId="642" priority="8" operator="between">
      <formula>4</formula>
      <formula>7.99</formula>
    </cfRule>
    <cfRule type="cellIs" dxfId="641" priority="9" operator="between">
      <formula>1</formula>
      <formula>3.99</formula>
    </cfRule>
  </conditionalFormatting>
  <conditionalFormatting sqref="V10:V12">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R10:S11 J10:K11" xr:uid="{00000000-0002-0000-0300-000000000000}">
      <formula1>negative</formula1>
    </dataValidation>
    <dataValidation type="list" allowBlank="1" showInputMessage="1" showErrorMessage="1" sqref="C10:D11" xr:uid="{00000000-0002-0000-0300-000001000000}">
      <formula1>positive</formula1>
    </dataValidation>
    <dataValidation type="list" allowBlank="1" showInputMessage="1" showErrorMessage="1" sqref="H10:H11" xr:uid="{00000000-0002-0000-0300-000002000000}">
      <formula1>$L$3:$L$4</formula1>
    </dataValidation>
    <dataValidation type="list" allowBlank="1" showInputMessage="1" showErrorMessage="1" sqref="I10:I11"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(MP)'!A10</f>
        <v>MP.R5</v>
      </c>
      <c r="D5" s="177"/>
      <c r="E5" s="178" t="str">
        <f>'4. Medios Propios (MP)'!B10</f>
        <v>Incumplimiento de los límites de subcontratación y limitación de concurrencia.</v>
      </c>
      <c r="F5" s="179"/>
      <c r="G5" s="8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8">
        <f>'4. Medios Propios (MP)'!D10</f>
        <v>0</v>
      </c>
      <c r="I5" s="40">
        <f>'4. Medios Propios (MP)'!E10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700</v>
      </c>
      <c r="B10" s="51" t="s">
        <v>148</v>
      </c>
      <c r="C10" s="87"/>
      <c r="D10" s="87"/>
      <c r="E10" s="93">
        <f>C10*D10</f>
        <v>0</v>
      </c>
      <c r="F10" s="31" t="s">
        <v>706</v>
      </c>
      <c r="G10" s="68" t="s">
        <v>237</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701</v>
      </c>
      <c r="B11" s="51" t="s">
        <v>149</v>
      </c>
      <c r="C11" s="87"/>
      <c r="D11" s="87"/>
      <c r="E11" s="93">
        <f t="shared" ref="E11:E15" si="1">C11*D11</f>
        <v>0</v>
      </c>
      <c r="F11" s="31" t="s">
        <v>707</v>
      </c>
      <c r="G11" s="68" t="s">
        <v>238</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702</v>
      </c>
      <c r="B12" s="51" t="s">
        <v>150</v>
      </c>
      <c r="C12" s="87"/>
      <c r="D12" s="87"/>
      <c r="E12" s="93">
        <f t="shared" si="1"/>
        <v>0</v>
      </c>
      <c r="F12" s="31" t="s">
        <v>708</v>
      </c>
      <c r="G12" s="68" t="s">
        <v>239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x14ac:dyDescent="0.2">
      <c r="A13" s="31" t="s">
        <v>703</v>
      </c>
      <c r="B13" s="51" t="s">
        <v>151</v>
      </c>
      <c r="C13" s="87"/>
      <c r="D13" s="87"/>
      <c r="E13" s="93">
        <f t="shared" si="1"/>
        <v>0</v>
      </c>
      <c r="F13" s="31" t="s">
        <v>709</v>
      </c>
      <c r="G13" s="68" t="s">
        <v>240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704</v>
      </c>
      <c r="B14" s="51" t="s">
        <v>152</v>
      </c>
      <c r="C14" s="87"/>
      <c r="D14" s="87"/>
      <c r="E14" s="93">
        <f t="shared" si="1"/>
        <v>0</v>
      </c>
      <c r="F14" s="31" t="s">
        <v>710</v>
      </c>
      <c r="G14" s="68" t="s">
        <v>193</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705</v>
      </c>
      <c r="B15" s="89" t="s">
        <v>397</v>
      </c>
      <c r="C15" s="88"/>
      <c r="D15" s="88"/>
      <c r="E15" s="93">
        <f t="shared" si="1"/>
        <v>0</v>
      </c>
      <c r="F15" s="88" t="s">
        <v>711</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220</v>
      </c>
      <c r="E16" s="92" t="e">
        <f>ROUND(SUM(E10:E15)/COUNT(C10:C15),2)</f>
        <v>#DIV/0!</v>
      </c>
      <c r="M16" s="96" t="s">
        <v>221</v>
      </c>
      <c r="N16" s="92" t="e">
        <f>ROUND(SUMIF(N10:N15,"&gt;0",N10:N15)/COUNT(N10:N15),2)</f>
        <v>#DIV/0!</v>
      </c>
      <c r="U16" s="96" t="s">
        <v>222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84" priority="13" operator="between">
      <formula>8</formula>
      <formula>16</formula>
    </cfRule>
    <cfRule type="cellIs" dxfId="83" priority="14" operator="between">
      <formula>4</formula>
      <formula>7.99</formula>
    </cfRule>
    <cfRule type="cellIs" dxfId="82" priority="15" operator="between">
      <formula>1</formula>
      <formula>3.99</formula>
    </cfRule>
  </conditionalFormatting>
  <conditionalFormatting sqref="F10:F14">
    <cfRule type="cellIs" dxfId="81" priority="21" operator="between">
      <formula>11</formula>
      <formula>25</formula>
    </cfRule>
    <cfRule type="cellIs" dxfId="80" priority="22" operator="between">
      <formula>6</formula>
      <formula>10</formula>
    </cfRule>
    <cfRule type="cellIs" dxfId="79" priority="23" operator="between">
      <formula>0</formula>
      <formula>5</formula>
    </cfRule>
  </conditionalFormatting>
  <conditionalFormatting sqref="H10:H15">
    <cfRule type="containsText" dxfId="78" priority="19" operator="containsText" text="Sí">
      <formula>NOT(ISERROR(SEARCH("Sí",H10)))</formula>
    </cfRule>
    <cfRule type="containsText" dxfId="77" priority="20" operator="containsText" text="No">
      <formula>NOT(ISERROR(SEARCH("No",H10)))</formula>
    </cfRule>
  </conditionalFormatting>
  <conditionalFormatting sqref="I10:I15">
    <cfRule type="containsText" dxfId="76" priority="16" operator="containsText" text="Bajo">
      <formula>NOT(ISERROR(SEARCH("Bajo",I10)))</formula>
    </cfRule>
    <cfRule type="containsText" dxfId="75" priority="17" operator="containsText" text="Medio">
      <formula>NOT(ISERROR(SEARCH("Medio",I10)))</formula>
    </cfRule>
    <cfRule type="containsText" dxfId="74" priority="18" operator="containsText" text="Alto">
      <formula>NOT(ISERROR(SEARCH("Alto",I10)))</formula>
    </cfRule>
  </conditionalFormatting>
  <conditionalFormatting sqref="N10:N16">
    <cfRule type="cellIs" dxfId="73" priority="7" operator="between">
      <formula>8</formula>
      <formula>16</formula>
    </cfRule>
    <cfRule type="cellIs" dxfId="72" priority="8" operator="between">
      <formula>4</formula>
      <formula>7.99</formula>
    </cfRule>
    <cfRule type="cellIs" dxfId="71" priority="9" operator="between">
      <formula>1</formula>
      <formula>3.99</formula>
    </cfRule>
  </conditionalFormatting>
  <conditionalFormatting sqref="V10:V16">
    <cfRule type="cellIs" dxfId="70" priority="1" operator="between">
      <formula>8</formula>
      <formula>16</formula>
    </cfRule>
    <cfRule type="cellIs" dxfId="69" priority="2" operator="between">
      <formula>4</formula>
      <formula>7.99</formula>
    </cfRule>
    <cfRule type="cellIs" dxfId="68"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(MP)'!A11</f>
        <v>MP.R6</v>
      </c>
      <c r="D5" s="177"/>
      <c r="E5" s="178" t="str">
        <f>'4. Medios Propios (MP)'!B11</f>
        <v>Incumpliento total o parcial de las prestaciones objeto del encargo</v>
      </c>
      <c r="F5" s="179"/>
      <c r="G5" s="81" t="str">
        <f>'4. Medios Propios (MP)'!C11</f>
        <v>Los productos o servicios no se han entregado en su totalidad, y/o no tienen la calidad esperada, presentan retrasos injustificados y/o no cubren la necesidad administrativa prevista</v>
      </c>
      <c r="H5" s="28">
        <f>'4. Medios Propios (MP)'!D11</f>
        <v>0</v>
      </c>
      <c r="I5" s="40">
        <f>'4. Medios Propios (MP)'!E11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84" x14ac:dyDescent="0.2">
      <c r="A10" s="31" t="s">
        <v>712</v>
      </c>
      <c r="B10" s="64" t="s">
        <v>153</v>
      </c>
      <c r="C10" s="87"/>
      <c r="D10" s="87"/>
      <c r="E10" s="93">
        <f>C10*D10</f>
        <v>0</v>
      </c>
      <c r="F10" s="31" t="s">
        <v>717</v>
      </c>
      <c r="G10" s="62" t="s">
        <v>102</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48" x14ac:dyDescent="0.2">
      <c r="A11" s="31" t="s">
        <v>713</v>
      </c>
      <c r="B11" s="63" t="s">
        <v>154</v>
      </c>
      <c r="C11" s="87"/>
      <c r="D11" s="87"/>
      <c r="E11" s="93">
        <f t="shared" ref="E11:E14" si="1">C11*D11</f>
        <v>0</v>
      </c>
      <c r="F11" s="31" t="s">
        <v>718</v>
      </c>
      <c r="G11" s="66" t="s">
        <v>103</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48" x14ac:dyDescent="0.2">
      <c r="A12" s="31" t="s">
        <v>714</v>
      </c>
      <c r="B12" s="63" t="s">
        <v>155</v>
      </c>
      <c r="C12" s="87"/>
      <c r="D12" s="87"/>
      <c r="E12" s="93">
        <f t="shared" si="1"/>
        <v>0</v>
      </c>
      <c r="F12" s="31" t="s">
        <v>719</v>
      </c>
      <c r="G12" s="66" t="s">
        <v>104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715</v>
      </c>
      <c r="B13" s="65" t="s">
        <v>156</v>
      </c>
      <c r="C13" s="87"/>
      <c r="D13" s="87"/>
      <c r="E13" s="93">
        <f t="shared" si="1"/>
        <v>0</v>
      </c>
      <c r="F13" s="31" t="s">
        <v>720</v>
      </c>
      <c r="G13" s="66" t="s">
        <v>105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716</v>
      </c>
      <c r="B14" s="89" t="s">
        <v>397</v>
      </c>
      <c r="C14" s="88"/>
      <c r="D14" s="88"/>
      <c r="E14" s="93">
        <f t="shared" si="1"/>
        <v>0</v>
      </c>
      <c r="F14" s="88" t="s">
        <v>721</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220</v>
      </c>
      <c r="E15" s="92" t="e">
        <f>ROUND(SUM(E10:E14)/COUNT(C10:C14),2)</f>
        <v>#DIV/0!</v>
      </c>
      <c r="M15" s="96" t="s">
        <v>221</v>
      </c>
      <c r="N15" s="92" t="e">
        <f>ROUND(SUMIF(N10:N14,"&gt;0",N10:N14)/COUNT(N10:N14),2)</f>
        <v>#DIV/0!</v>
      </c>
      <c r="U15" s="96" t="s">
        <v>222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7" priority="13" operator="between">
      <formula>8</formula>
      <formula>16</formula>
    </cfRule>
    <cfRule type="cellIs" dxfId="66" priority="14" operator="between">
      <formula>4</formula>
      <formula>7.99</formula>
    </cfRule>
    <cfRule type="cellIs" dxfId="65" priority="15" operator="between">
      <formula>1</formula>
      <formula>3.99</formula>
    </cfRule>
  </conditionalFormatting>
  <conditionalFormatting sqref="F10:F13">
    <cfRule type="cellIs" dxfId="64" priority="21" operator="between">
      <formula>11</formula>
      <formula>25</formula>
    </cfRule>
    <cfRule type="cellIs" dxfId="63" priority="22" operator="between">
      <formula>6</formula>
      <formula>10</formula>
    </cfRule>
    <cfRule type="cellIs" dxfId="62" priority="23" operator="between">
      <formula>0</formula>
      <formula>5</formula>
    </cfRule>
  </conditionalFormatting>
  <conditionalFormatting sqref="H10:H14">
    <cfRule type="containsText" dxfId="61" priority="19" operator="containsText" text="Sí">
      <formula>NOT(ISERROR(SEARCH("Sí",H10)))</formula>
    </cfRule>
    <cfRule type="containsText" dxfId="60" priority="20" operator="containsText" text="No">
      <formula>NOT(ISERROR(SEARCH("No",H10)))</formula>
    </cfRule>
  </conditionalFormatting>
  <conditionalFormatting sqref="I10:I14">
    <cfRule type="containsText" dxfId="59" priority="16" operator="containsText" text="Bajo">
      <formula>NOT(ISERROR(SEARCH("Bajo",I10)))</formula>
    </cfRule>
    <cfRule type="containsText" dxfId="58" priority="17" operator="containsText" text="Medio">
      <formula>NOT(ISERROR(SEARCH("Medio",I10)))</formula>
    </cfRule>
    <cfRule type="containsText" dxfId="57" priority="18" operator="containsText" text="Alto">
      <formula>NOT(ISERROR(SEARCH("Alto",I10)))</formula>
    </cfRule>
  </conditionalFormatting>
  <conditionalFormatting sqref="N10:N15">
    <cfRule type="cellIs" dxfId="56" priority="7" operator="between">
      <formula>8</formula>
      <formula>16</formula>
    </cfRule>
    <cfRule type="cellIs" dxfId="55" priority="8" operator="between">
      <formula>4</formula>
      <formula>7.99</formula>
    </cfRule>
    <cfRule type="cellIs" dxfId="54" priority="9" operator="between">
      <formula>1</formula>
      <formula>3.99</formula>
    </cfRule>
  </conditionalFormatting>
  <conditionalFormatting sqref="V10:V15">
    <cfRule type="cellIs" dxfId="53" priority="1" operator="between">
      <formula>8</formula>
      <formula>16</formula>
    </cfRule>
    <cfRule type="cellIs" dxfId="52" priority="2" operator="between">
      <formula>4</formula>
      <formula>7.99</formula>
    </cfRule>
    <cfRule type="cellIs" dxfId="51"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(MP)'!A12</f>
        <v>MP.R7</v>
      </c>
      <c r="D5" s="177"/>
      <c r="E5" s="178" t="str">
        <f>'4. Medios Propios (MP)'!B12</f>
        <v xml:space="preserve">Incumplimiento de las obligaciones de información, comunicación y publicidad </v>
      </c>
      <c r="F5" s="179"/>
      <c r="G5" s="81" t="str">
        <f>'4. Medios Propios (MP)'!C12</f>
        <v>No se cumple lo estipulado en la normativa nacional o europea respecto a las obligaciones de información y publicidad.</v>
      </c>
      <c r="H5" s="28">
        <f>'4. Medios Propios (MP)'!D12</f>
        <v>0</v>
      </c>
      <c r="I5" s="40">
        <f>'4. Medios Propios (MP)'!E12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722</v>
      </c>
      <c r="B10" s="63" t="s">
        <v>106</v>
      </c>
      <c r="C10" s="87"/>
      <c r="D10" s="87"/>
      <c r="E10" s="93">
        <f>C10*D10</f>
        <v>0</v>
      </c>
      <c r="F10" s="31" t="s">
        <v>726</v>
      </c>
      <c r="G10" s="66" t="s">
        <v>296</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252" x14ac:dyDescent="0.2">
      <c r="A11" s="31" t="s">
        <v>723</v>
      </c>
      <c r="B11" s="69" t="s">
        <v>174</v>
      </c>
      <c r="C11" s="87"/>
      <c r="D11" s="87"/>
      <c r="E11" s="93">
        <f t="shared" ref="E11:E13" si="1">C11*D11</f>
        <v>0</v>
      </c>
      <c r="F11" s="31" t="s">
        <v>727</v>
      </c>
      <c r="G11" s="68" t="s">
        <v>297</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96" x14ac:dyDescent="0.2">
      <c r="A12" s="31" t="s">
        <v>724</v>
      </c>
      <c r="B12" s="38" t="s">
        <v>293</v>
      </c>
      <c r="C12" s="87"/>
      <c r="D12" s="87"/>
      <c r="E12" s="93">
        <f t="shared" si="1"/>
        <v>0</v>
      </c>
      <c r="F12" s="31" t="s">
        <v>728</v>
      </c>
      <c r="G12" s="33" t="s">
        <v>294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725</v>
      </c>
      <c r="B13" s="89" t="s">
        <v>397</v>
      </c>
      <c r="C13" s="88"/>
      <c r="D13" s="88"/>
      <c r="E13" s="93">
        <f t="shared" si="1"/>
        <v>0</v>
      </c>
      <c r="F13" s="88" t="s">
        <v>729</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50" priority="13" operator="between">
      <formula>8</formula>
      <formula>16</formula>
    </cfRule>
    <cfRule type="cellIs" dxfId="49" priority="14" operator="between">
      <formula>4</formula>
      <formula>7.99</formula>
    </cfRule>
    <cfRule type="cellIs" dxfId="48" priority="15" operator="between">
      <formula>1</formula>
      <formula>3.99</formula>
    </cfRule>
  </conditionalFormatting>
  <conditionalFormatting sqref="F10:F12">
    <cfRule type="cellIs" dxfId="47" priority="21" operator="between">
      <formula>11</formula>
      <formula>25</formula>
    </cfRule>
    <cfRule type="cellIs" dxfId="46" priority="22" operator="between">
      <formula>6</formula>
      <formula>10</formula>
    </cfRule>
    <cfRule type="cellIs" dxfId="45" priority="23" operator="between">
      <formula>0</formula>
      <formula>5</formula>
    </cfRule>
  </conditionalFormatting>
  <conditionalFormatting sqref="H10:H13">
    <cfRule type="containsText" dxfId="44" priority="19" operator="containsText" text="Sí">
      <formula>NOT(ISERROR(SEARCH("Sí",H10)))</formula>
    </cfRule>
    <cfRule type="containsText" dxfId="43" priority="20" operator="containsText" text="No">
      <formula>NOT(ISERROR(SEARCH("No",H10)))</formula>
    </cfRule>
  </conditionalFormatting>
  <conditionalFormatting sqref="I10:I13">
    <cfRule type="containsText" dxfId="42" priority="16" operator="containsText" text="Bajo">
      <formula>NOT(ISERROR(SEARCH("Bajo",I10)))</formula>
    </cfRule>
    <cfRule type="containsText" dxfId="41" priority="17" operator="containsText" text="Medio">
      <formula>NOT(ISERROR(SEARCH("Medio",I10)))</formula>
    </cfRule>
    <cfRule type="containsText" dxfId="40" priority="18" operator="containsText" text="Alto">
      <formula>NOT(ISERROR(SEARCH("Alto",I10)))</formula>
    </cfRule>
  </conditionalFormatting>
  <conditionalFormatting sqref="N10:N14">
    <cfRule type="cellIs" dxfId="39" priority="7" operator="between">
      <formula>8</formula>
      <formula>16</formula>
    </cfRule>
    <cfRule type="cellIs" dxfId="38" priority="8" operator="between">
      <formula>4</formula>
      <formula>7.99</formula>
    </cfRule>
    <cfRule type="cellIs" dxfId="37" priority="9" operator="between">
      <formula>1</formula>
      <formula>3.99</formula>
    </cfRule>
  </conditionalFormatting>
  <conditionalFormatting sqref="V10:V14">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(MP)'!A13</f>
        <v>MP.R8</v>
      </c>
      <c r="D5" s="177"/>
      <c r="E5" s="178" t="str">
        <f>'4. Medios Propios (MP)'!B13</f>
        <v>Pérdida de pista de auditoría</v>
      </c>
      <c r="F5" s="179"/>
      <c r="G5" s="81" t="str">
        <f>'4. Medios Propios (MP)'!C13</f>
        <v>No existe una pista de auditoría adecuada que permita hacer un seguimiento completo de las actuaciones financiadas.</v>
      </c>
      <c r="H5" s="28">
        <f>'4. Medios Propios (MP)'!D13</f>
        <v>0</v>
      </c>
      <c r="I5" s="40">
        <f>'4. Medios Propios (MP)'!E13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730</v>
      </c>
      <c r="B10" s="64" t="s">
        <v>300</v>
      </c>
      <c r="C10" s="87"/>
      <c r="D10" s="87"/>
      <c r="E10" s="93">
        <f>C10*D10</f>
        <v>0</v>
      </c>
      <c r="F10" s="31" t="s">
        <v>734</v>
      </c>
      <c r="G10" s="62" t="s">
        <v>257</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x14ac:dyDescent="0.2">
      <c r="A11" s="31" t="s">
        <v>731</v>
      </c>
      <c r="B11" s="38" t="s">
        <v>341</v>
      </c>
      <c r="C11" s="87"/>
      <c r="D11" s="87"/>
      <c r="E11" s="93">
        <f>C11*D11</f>
        <v>0</v>
      </c>
      <c r="F11" s="31" t="s">
        <v>735</v>
      </c>
      <c r="G11" s="104" t="s">
        <v>63</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
      <c r="A12" s="31" t="s">
        <v>732</v>
      </c>
      <c r="B12" s="38" t="s">
        <v>343</v>
      </c>
      <c r="C12" s="87"/>
      <c r="D12" s="87"/>
      <c r="E12" s="93">
        <f>C12*D12</f>
        <v>0</v>
      </c>
      <c r="F12" s="31" t="s">
        <v>736</v>
      </c>
      <c r="G12" s="104" t="s">
        <v>344</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
      <c r="A13" s="88" t="s">
        <v>733</v>
      </c>
      <c r="B13" s="89" t="s">
        <v>397</v>
      </c>
      <c r="C13" s="88"/>
      <c r="D13" s="88"/>
      <c r="E13" s="93">
        <f t="shared" ref="E13" si="1">C13*D13</f>
        <v>0</v>
      </c>
      <c r="F13" s="88" t="s">
        <v>737</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220</v>
      </c>
      <c r="E14" s="92" t="e">
        <f>ROUND(SUM(E10:E13)/COUNT(C10:C13),2)</f>
        <v>#DIV/0!</v>
      </c>
      <c r="M14" s="96" t="s">
        <v>221</v>
      </c>
      <c r="N14" s="92" t="e">
        <f>ROUND(SUMIF(N10:N13,"&gt;0",N10:N13)/COUNT(N10:N13),2)</f>
        <v>#DIV/0!</v>
      </c>
      <c r="U14" s="96" t="s">
        <v>222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3" priority="13" operator="between">
      <formula>8</formula>
      <formula>16</formula>
    </cfRule>
    <cfRule type="cellIs" dxfId="32" priority="14" operator="between">
      <formula>4</formula>
      <formula>7.99</formula>
    </cfRule>
    <cfRule type="cellIs" dxfId="31" priority="15" operator="between">
      <formula>1</formula>
      <formula>3.99</formula>
    </cfRule>
  </conditionalFormatting>
  <conditionalFormatting sqref="F10:F12">
    <cfRule type="cellIs" dxfId="30" priority="21" operator="between">
      <formula>11</formula>
      <formula>25</formula>
    </cfRule>
    <cfRule type="cellIs" dxfId="29" priority="22" operator="between">
      <formula>6</formula>
      <formula>10</formula>
    </cfRule>
    <cfRule type="cellIs" dxfId="28" priority="23" operator="between">
      <formula>0</formula>
      <formula>5</formula>
    </cfRule>
  </conditionalFormatting>
  <conditionalFormatting sqref="H10:H13">
    <cfRule type="containsText" dxfId="27" priority="19" operator="containsText" text="Sí">
      <formula>NOT(ISERROR(SEARCH("Sí",H10)))</formula>
    </cfRule>
    <cfRule type="containsText" dxfId="26" priority="20" operator="containsText" text="No">
      <formula>NOT(ISERROR(SEARCH("No",H10)))</formula>
    </cfRule>
  </conditionalFormatting>
  <conditionalFormatting sqref="I10:I13">
    <cfRule type="containsText" dxfId="25" priority="16" operator="containsText" text="Bajo">
      <formula>NOT(ISERROR(SEARCH("Bajo",I10)))</formula>
    </cfRule>
    <cfRule type="containsText" dxfId="24" priority="17" operator="containsText" text="Medio">
      <formula>NOT(ISERROR(SEARCH("Medio",I10)))</formula>
    </cfRule>
    <cfRule type="containsText" dxfId="23" priority="18" operator="containsText" text="Alto">
      <formula>NOT(ISERROR(SEARCH("Alto",I10)))</formula>
    </cfRule>
  </conditionalFormatting>
  <conditionalFormatting sqref="N10:N14">
    <cfRule type="cellIs" dxfId="22" priority="7" operator="between">
      <formula>8</formula>
      <formula>16</formula>
    </cfRule>
    <cfRule type="cellIs" dxfId="21" priority="8" operator="between">
      <formula>4</formula>
      <formula>7.99</formula>
    </cfRule>
    <cfRule type="cellIs" dxfId="20" priority="9" operator="between">
      <formula>1</formula>
      <formula>3.99</formula>
    </cfRule>
  </conditionalFormatting>
  <conditionalFormatting sqref="V10:V14">
    <cfRule type="cellIs" dxfId="19" priority="1" operator="between">
      <formula>8</formula>
      <formula>16</formula>
    </cfRule>
    <cfRule type="cellIs" dxfId="18" priority="2" operator="between">
      <formula>4</formula>
      <formula>7.99</formula>
    </cfRule>
    <cfRule type="cellIs" dxfId="17"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76" t="str">
        <f>'4. Medios Propios (MP)'!A14</f>
        <v>MP.RX</v>
      </c>
      <c r="D5" s="177"/>
      <c r="E5" s="178" t="str">
        <f>'4. Medios Propios (MP)'!B14</f>
        <v>Incluir la denominación de riesgos adicionales...</v>
      </c>
      <c r="F5" s="179"/>
      <c r="G5" s="81" t="str">
        <f>'4. Medios Propios (MP)'!C14</f>
        <v>Incluir la descripción de riesgos adicionales...</v>
      </c>
      <c r="H5" s="28">
        <f>'4. Medios Propios (MP)'!D14</f>
        <v>0</v>
      </c>
      <c r="I5" s="40">
        <f>'4. Medios Propios (MP)'!E14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x14ac:dyDescent="0.2">
      <c r="A10" s="31" t="s">
        <v>738</v>
      </c>
      <c r="B10" s="33"/>
      <c r="C10" s="87"/>
      <c r="D10" s="87"/>
      <c r="E10" s="93">
        <f>C10*D10</f>
        <v>0</v>
      </c>
      <c r="F10" s="31" t="s">
        <v>740</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739</v>
      </c>
      <c r="B11" s="89" t="s">
        <v>397</v>
      </c>
      <c r="C11" s="88"/>
      <c r="D11" s="88"/>
      <c r="E11" s="93">
        <f t="shared" ref="E11" si="1">C11*D11</f>
        <v>0</v>
      </c>
      <c r="F11" s="88" t="s">
        <v>741</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16" priority="13" operator="between">
      <formula>8</formula>
      <formula>16</formula>
    </cfRule>
    <cfRule type="cellIs" dxfId="15" priority="14" operator="between">
      <formula>4</formula>
      <formula>7.99</formula>
    </cfRule>
    <cfRule type="cellIs" dxfId="14" priority="15" operator="between">
      <formula>1</formula>
      <formula>3.99</formula>
    </cfRule>
  </conditionalFormatting>
  <conditionalFormatting sqref="F10">
    <cfRule type="cellIs" dxfId="13" priority="21" operator="between">
      <formula>11</formula>
      <formula>25</formula>
    </cfRule>
    <cfRule type="cellIs" dxfId="12" priority="22" operator="between">
      <formula>6</formula>
      <formula>10</formula>
    </cfRule>
    <cfRule type="cellIs" dxfId="11" priority="23" operator="between">
      <formula>0</formula>
      <formula>5</formula>
    </cfRule>
  </conditionalFormatting>
  <conditionalFormatting sqref="H10:H11">
    <cfRule type="containsText" dxfId="10" priority="19" operator="containsText" text="Sí">
      <formula>NOT(ISERROR(SEARCH("Sí",H10)))</formula>
    </cfRule>
    <cfRule type="containsText" dxfId="9" priority="20" operator="containsText" text="No">
      <formula>NOT(ISERROR(SEARCH("No",H10)))</formula>
    </cfRule>
  </conditionalFormatting>
  <conditionalFormatting sqref="I10:I11">
    <cfRule type="containsText" dxfId="8" priority="16" operator="containsText" text="Bajo">
      <formula>NOT(ISERROR(SEARCH("Bajo",I10)))</formula>
    </cfRule>
    <cfRule type="containsText" dxfId="7" priority="17" operator="containsText" text="Medio">
      <formula>NOT(ISERROR(SEARCH("Medio",I10)))</formula>
    </cfRule>
    <cfRule type="containsText" dxfId="6" priority="18" operator="containsText" text="Alto">
      <formula>NOT(ISERROR(SEARCH("Alto",I10)))</formula>
    </cfRule>
  </conditionalFormatting>
  <conditionalFormatting sqref="N10: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0: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60.75" thickBot="1" x14ac:dyDescent="0.25">
      <c r="B5" s="83"/>
      <c r="C5" s="138" t="str">
        <f>'1. Subvenciones (S)'!A9</f>
        <v>S.R3</v>
      </c>
      <c r="D5" s="139"/>
      <c r="E5" s="142" t="str">
        <f>'1. Subvenciones (S)'!B9</f>
        <v>Conflictos de interés</v>
      </c>
      <c r="F5" s="143"/>
      <c r="G5" s="8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28">
        <f>'1. Subvenciones (S)'!D9</f>
        <v>0</v>
      </c>
      <c r="I5" s="40">
        <f>'1. Subvenciones (S)'!E9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72" x14ac:dyDescent="0.2">
      <c r="A10" s="31" t="s">
        <v>414</v>
      </c>
      <c r="B10" s="35" t="s">
        <v>178</v>
      </c>
      <c r="C10" s="87"/>
      <c r="D10" s="87"/>
      <c r="E10" s="93">
        <f>C10*D10</f>
        <v>0</v>
      </c>
      <c r="F10" s="31" t="s">
        <v>416</v>
      </c>
      <c r="G10" s="104" t="s">
        <v>247</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415</v>
      </c>
      <c r="B11" s="89" t="s">
        <v>397</v>
      </c>
      <c r="C11" s="88"/>
      <c r="D11" s="88"/>
      <c r="E11" s="93">
        <f t="shared" ref="E11" si="1">C11*D11</f>
        <v>0</v>
      </c>
      <c r="F11" s="88" t="s">
        <v>417</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220</v>
      </c>
      <c r="E12" s="92" t="e">
        <f>ROUND(SUM(E10:E11)/COUNT(C10:C11),2)</f>
        <v>#DIV/0!</v>
      </c>
      <c r="M12" s="96" t="s">
        <v>221</v>
      </c>
      <c r="N12" s="92" t="e">
        <f>ROUND(SUMIF(N10:N11,"&gt;0",N10:N11)/COUNT(N10:N11),2)</f>
        <v>#DIV/0!</v>
      </c>
      <c r="U12" s="96" t="s">
        <v>222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637" priority="13" operator="between">
      <formula>8</formula>
      <formula>16</formula>
    </cfRule>
    <cfRule type="cellIs" dxfId="636" priority="14" operator="between">
      <formula>4</formula>
      <formula>7.99</formula>
    </cfRule>
    <cfRule type="cellIs" dxfId="635" priority="15" operator="between">
      <formula>1</formula>
      <formula>3.99</formula>
    </cfRule>
  </conditionalFormatting>
  <conditionalFormatting sqref="F10">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1">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1">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N10:N12">
    <cfRule type="cellIs" dxfId="626" priority="7" operator="between">
      <formula>8</formula>
      <formula>16</formula>
    </cfRule>
    <cfRule type="cellIs" dxfId="625" priority="8" operator="between">
      <formula>4</formula>
      <formula>7.99</formula>
    </cfRule>
    <cfRule type="cellIs" dxfId="624" priority="9" operator="between">
      <formula>1</formula>
      <formula>3.99</formula>
    </cfRule>
  </conditionalFormatting>
  <conditionalFormatting sqref="V10:V12">
    <cfRule type="cellIs" dxfId="623" priority="1" operator="between">
      <formula>8</formula>
      <formula>16</formula>
    </cfRule>
    <cfRule type="cellIs" dxfId="622" priority="2" operator="between">
      <formula>4</formula>
      <formula>7.99</formula>
    </cfRule>
    <cfRule type="cellIs" dxfId="621" priority="3" operator="between">
      <formula>1</formula>
      <formula>3.99</formula>
    </cfRule>
  </conditionalFormatting>
  <dataValidations count="4">
    <dataValidation type="list" allowBlank="1" showInputMessage="1" showErrorMessage="1" sqref="R10:S11 J10:K11" xr:uid="{00000000-0002-0000-0400-000000000000}">
      <formula1>negative</formula1>
    </dataValidation>
    <dataValidation type="list" allowBlank="1" showInputMessage="1" showErrorMessage="1" sqref="C10:D11" xr:uid="{00000000-0002-0000-0400-000001000000}">
      <formula1>positive</formula1>
    </dataValidation>
    <dataValidation type="list" allowBlank="1" showInputMessage="1" showErrorMessage="1" sqref="H10:H11" xr:uid="{00000000-0002-0000-0400-000002000000}">
      <formula1>$L$3:$L$4</formula1>
    </dataValidation>
    <dataValidation type="list" allowBlank="1" showInputMessage="1" showErrorMessage="1" sqref="I10:I11"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(S)'!A10</f>
        <v>S.R4</v>
      </c>
      <c r="D5" s="139"/>
      <c r="E5" s="142" t="str">
        <f>'1. Subvenciones (S)'!B10</f>
        <v>Incumplimiento del régimen de ayudas de Estado</v>
      </c>
      <c r="F5" s="143"/>
      <c r="G5" s="81" t="str">
        <f>'1. Subvenciones (S)'!C10</f>
        <v>Las subvenciones concedidas pueden constituir ayudas de Estado, pero no se ha realizado un análisis previo de la categorización de las mismas y/o no se han cumplido las disposiciones aplicables a este tipo de ayudas</v>
      </c>
      <c r="H5" s="28">
        <f>'1. Subvenciones (S)'!D10</f>
        <v>0</v>
      </c>
      <c r="I5" s="40">
        <f>'1. Subvenciones (S)'!E10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216" x14ac:dyDescent="0.2">
      <c r="A10" s="31" t="s">
        <v>418</v>
      </c>
      <c r="B10" s="36" t="s">
        <v>372</v>
      </c>
      <c r="C10" s="87"/>
      <c r="D10" s="87"/>
      <c r="E10" s="93">
        <f>C10*D10</f>
        <v>0</v>
      </c>
      <c r="F10" s="31" t="s">
        <v>421</v>
      </c>
      <c r="G10" s="33" t="s">
        <v>310</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419</v>
      </c>
      <c r="B11" s="36" t="s">
        <v>248</v>
      </c>
      <c r="C11" s="87"/>
      <c r="D11" s="87"/>
      <c r="E11" s="93">
        <f t="shared" ref="E11:E12" si="1">C11*D11</f>
        <v>0</v>
      </c>
      <c r="F11" s="31" t="s">
        <v>422</v>
      </c>
      <c r="G11" s="104" t="s">
        <v>362</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420</v>
      </c>
      <c r="B12" s="89" t="s">
        <v>397</v>
      </c>
      <c r="C12" s="88"/>
      <c r="D12" s="88"/>
      <c r="E12" s="93">
        <f t="shared" si="1"/>
        <v>0</v>
      </c>
      <c r="F12" s="88" t="s">
        <v>423</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620" priority="13" operator="between">
      <formula>8</formula>
      <formula>16</formula>
    </cfRule>
    <cfRule type="cellIs" dxfId="619" priority="14" operator="between">
      <formula>4</formula>
      <formula>7.99</formula>
    </cfRule>
    <cfRule type="cellIs" dxfId="618" priority="15" operator="between">
      <formula>1</formula>
      <formula>3.99</formula>
    </cfRule>
  </conditionalFormatting>
  <conditionalFormatting sqref="F10:F11">
    <cfRule type="cellIs" dxfId="617" priority="21" operator="between">
      <formula>11</formula>
      <formula>25</formula>
    </cfRule>
    <cfRule type="cellIs" dxfId="616" priority="22" operator="between">
      <formula>6</formula>
      <formula>10</formula>
    </cfRule>
    <cfRule type="cellIs" dxfId="615" priority="23" operator="between">
      <formula>0</formula>
      <formula>5</formula>
    </cfRule>
  </conditionalFormatting>
  <conditionalFormatting sqref="H10:H12">
    <cfRule type="containsText" dxfId="614" priority="19" operator="containsText" text="Sí">
      <formula>NOT(ISERROR(SEARCH("Sí",H10)))</formula>
    </cfRule>
    <cfRule type="containsText" dxfId="613" priority="20" operator="containsText" text="No">
      <formula>NOT(ISERROR(SEARCH("No",H10)))</formula>
    </cfRule>
  </conditionalFormatting>
  <conditionalFormatting sqref="I10:I12">
    <cfRule type="containsText" dxfId="612" priority="16" operator="containsText" text="Bajo">
      <formula>NOT(ISERROR(SEARCH("Bajo",I10)))</formula>
    </cfRule>
    <cfRule type="containsText" dxfId="611" priority="17" operator="containsText" text="Medio">
      <formula>NOT(ISERROR(SEARCH("Medio",I10)))</formula>
    </cfRule>
    <cfRule type="containsText" dxfId="610" priority="18" operator="containsText" text="Alto">
      <formula>NOT(ISERROR(SEARCH("Alto",I10)))</formula>
    </cfRule>
  </conditionalFormatting>
  <conditionalFormatting sqref="N10:N13">
    <cfRule type="cellIs" dxfId="609" priority="7" operator="between">
      <formula>8</formula>
      <formula>16</formula>
    </cfRule>
    <cfRule type="cellIs" dxfId="608" priority="8" operator="between">
      <formula>4</formula>
      <formula>7.99</formula>
    </cfRule>
    <cfRule type="cellIs" dxfId="607" priority="9" operator="between">
      <formula>1</formula>
      <formula>3.99</formula>
    </cfRule>
  </conditionalFormatting>
  <conditionalFormatting sqref="V10:V13">
    <cfRule type="cellIs" dxfId="606" priority="1" operator="between">
      <formula>8</formula>
      <formula>16</formula>
    </cfRule>
    <cfRule type="cellIs" dxfId="605" priority="2" operator="between">
      <formula>4</formula>
      <formula>7.99</formula>
    </cfRule>
    <cfRule type="cellIs" dxfId="604" priority="3" operator="between">
      <formula>1</formula>
      <formula>3.99</formula>
    </cfRule>
  </conditionalFormatting>
  <dataValidations count="4">
    <dataValidation type="list" allowBlank="1" showInputMessage="1" showErrorMessage="1" sqref="R10:S12 J10:K12" xr:uid="{00000000-0002-0000-0500-000000000000}">
      <formula1>negative</formula1>
    </dataValidation>
    <dataValidation type="list" allowBlank="1" showInputMessage="1" showErrorMessage="1" sqref="C10:D12" xr:uid="{00000000-0002-0000-0500-000001000000}">
      <formula1>positive</formula1>
    </dataValidation>
    <dataValidation type="list" allowBlank="1" showInputMessage="1" showErrorMessage="1" sqref="H10:H12" xr:uid="{00000000-0002-0000-0500-000002000000}">
      <formula1>$L$3:$L$4</formula1>
    </dataValidation>
    <dataValidation type="list" allowBlank="1" showInputMessage="1" showErrorMessage="1" sqref="I10:I12"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(S)'!A11</f>
        <v>S.R5</v>
      </c>
      <c r="D5" s="139"/>
      <c r="E5" s="142" t="str">
        <f>'1. Subvenciones (S)'!B11</f>
        <v>Desviación del objeto de subvención</v>
      </c>
      <c r="F5" s="143"/>
      <c r="G5" s="81" t="str">
        <f>'1. Subvenciones (S)'!C11</f>
        <v xml:space="preserve">Los fondos recibidos se aplican a fines distintos para los que la subvención o ayuda fue concedida </v>
      </c>
      <c r="H5" s="28">
        <f>'1. Subvenciones (S)'!D11</f>
        <v>0</v>
      </c>
      <c r="I5" s="40">
        <f>'1. Subvenciones (S)'!E11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120" x14ac:dyDescent="0.2">
      <c r="A10" s="31" t="s">
        <v>424</v>
      </c>
      <c r="B10" s="35" t="s">
        <v>333</v>
      </c>
      <c r="C10" s="87"/>
      <c r="D10" s="87"/>
      <c r="E10" s="93">
        <f>C10*D10</f>
        <v>0</v>
      </c>
      <c r="F10" s="31" t="s">
        <v>429</v>
      </c>
      <c r="G10" s="33" t="s">
        <v>135</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425</v>
      </c>
      <c r="B11" s="35" t="s">
        <v>175</v>
      </c>
      <c r="C11" s="87"/>
      <c r="D11" s="87"/>
      <c r="E11" s="93">
        <f t="shared" ref="E11:E14" si="1">C11*D11</f>
        <v>0</v>
      </c>
      <c r="F11" s="31" t="s">
        <v>430</v>
      </c>
      <c r="G11" s="33" t="s">
        <v>176</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84" x14ac:dyDescent="0.2">
      <c r="A12" s="31" t="s">
        <v>426</v>
      </c>
      <c r="B12" s="35" t="s">
        <v>131</v>
      </c>
      <c r="C12" s="87"/>
      <c r="D12" s="87"/>
      <c r="E12" s="93">
        <f t="shared" si="1"/>
        <v>0</v>
      </c>
      <c r="F12" s="31" t="s">
        <v>431</v>
      </c>
      <c r="G12" s="33" t="s">
        <v>132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427</v>
      </c>
      <c r="B13" s="35" t="s">
        <v>133</v>
      </c>
      <c r="C13" s="87"/>
      <c r="D13" s="87"/>
      <c r="E13" s="93">
        <f t="shared" si="1"/>
        <v>0</v>
      </c>
      <c r="F13" s="31" t="s">
        <v>432</v>
      </c>
      <c r="G13" s="33" t="s">
        <v>134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428</v>
      </c>
      <c r="B14" s="89" t="s">
        <v>397</v>
      </c>
      <c r="C14" s="88"/>
      <c r="D14" s="88"/>
      <c r="E14" s="93">
        <f t="shared" si="1"/>
        <v>0</v>
      </c>
      <c r="F14" s="31" t="s">
        <v>433</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220</v>
      </c>
      <c r="E15" s="92" t="e">
        <f>ROUND(SUM(E10:E14)/COUNT(C10:C14),2)</f>
        <v>#DIV/0!</v>
      </c>
      <c r="M15" s="96" t="s">
        <v>221</v>
      </c>
      <c r="N15" s="92" t="e">
        <f>ROUND(SUMIF(N10:N14,"&gt;0",N10:N14)/COUNT(N10:N14),2)</f>
        <v>#DIV/0!</v>
      </c>
      <c r="U15" s="96" t="s">
        <v>222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03" priority="13" operator="between">
      <formula>8</formula>
      <formula>16</formula>
    </cfRule>
    <cfRule type="cellIs" dxfId="602" priority="14" operator="between">
      <formula>4</formula>
      <formula>7.99</formula>
    </cfRule>
    <cfRule type="cellIs" dxfId="601" priority="15" operator="between">
      <formula>1</formula>
      <formula>3.99</formula>
    </cfRule>
  </conditionalFormatting>
  <conditionalFormatting sqref="F10:F14">
    <cfRule type="cellIs" dxfId="600" priority="21" operator="between">
      <formula>11</formula>
      <formula>25</formula>
    </cfRule>
    <cfRule type="cellIs" dxfId="599" priority="22" operator="between">
      <formula>6</formula>
      <formula>10</formula>
    </cfRule>
    <cfRule type="cellIs" dxfId="598" priority="23" operator="between">
      <formula>0</formula>
      <formula>5</formula>
    </cfRule>
  </conditionalFormatting>
  <conditionalFormatting sqref="H10:H14">
    <cfRule type="containsText" dxfId="597" priority="19" operator="containsText" text="Sí">
      <formula>NOT(ISERROR(SEARCH("Sí",H10)))</formula>
    </cfRule>
    <cfRule type="containsText" dxfId="596" priority="20" operator="containsText" text="No">
      <formula>NOT(ISERROR(SEARCH("No",H10)))</formula>
    </cfRule>
  </conditionalFormatting>
  <conditionalFormatting sqref="I10:I14">
    <cfRule type="containsText" dxfId="595" priority="16" operator="containsText" text="Bajo">
      <formula>NOT(ISERROR(SEARCH("Bajo",I10)))</formula>
    </cfRule>
    <cfRule type="containsText" dxfId="594" priority="17" operator="containsText" text="Medio">
      <formula>NOT(ISERROR(SEARCH("Medio",I10)))</formula>
    </cfRule>
    <cfRule type="containsText" dxfId="593" priority="18" operator="containsText" text="Alto">
      <formula>NOT(ISERROR(SEARCH("Alto",I10)))</formula>
    </cfRule>
  </conditionalFormatting>
  <conditionalFormatting sqref="N10:N15">
    <cfRule type="cellIs" dxfId="592" priority="7" operator="between">
      <formula>8</formula>
      <formula>16</formula>
    </cfRule>
    <cfRule type="cellIs" dxfId="591" priority="8" operator="between">
      <formula>4</formula>
      <formula>7.99</formula>
    </cfRule>
    <cfRule type="cellIs" dxfId="590" priority="9" operator="between">
      <formula>1</formula>
      <formula>3.99</formula>
    </cfRule>
  </conditionalFormatting>
  <conditionalFormatting sqref="V10:V15">
    <cfRule type="cellIs" dxfId="589" priority="1" operator="between">
      <formula>8</formula>
      <formula>16</formula>
    </cfRule>
    <cfRule type="cellIs" dxfId="588" priority="2" operator="between">
      <formula>4</formula>
      <formula>7.99</formula>
    </cfRule>
    <cfRule type="cellIs" dxfId="587" priority="3" operator="between">
      <formula>1</formula>
      <formula>3.99</formula>
    </cfRule>
  </conditionalFormatting>
  <dataValidations count="4">
    <dataValidation type="list" allowBlank="1" showInputMessage="1" showErrorMessage="1" sqref="R10:S14 J10:K14" xr:uid="{00000000-0002-0000-0600-000000000000}">
      <formula1>negative</formula1>
    </dataValidation>
    <dataValidation type="list" allowBlank="1" showInputMessage="1" showErrorMessage="1" sqref="C10:D14" xr:uid="{00000000-0002-0000-0600-000001000000}">
      <formula1>positive</formula1>
    </dataValidation>
    <dataValidation type="list" allowBlank="1" showInputMessage="1" showErrorMessage="1" sqref="H10:H14" xr:uid="{00000000-0002-0000-0600-000002000000}">
      <formula1>$L$3:$L$4</formula1>
    </dataValidation>
    <dataValidation type="list" allowBlank="1" showInputMessage="1" showErrorMessage="1" sqref="I10:I14"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(S)'!A12</f>
        <v>S.R6</v>
      </c>
      <c r="D5" s="139"/>
      <c r="E5" s="142" t="str">
        <f>'1. Subvenciones (S)'!B12</f>
        <v>Doble financiación</v>
      </c>
      <c r="F5" s="143"/>
      <c r="G5" s="81" t="str">
        <f>'1. Subvenciones (S)'!C12</f>
        <v>Incumplimiento de la prohibición de doble financiación.</v>
      </c>
      <c r="H5" s="28">
        <f>'1. Subvenciones (S)'!D12</f>
        <v>0</v>
      </c>
      <c r="I5" s="40">
        <f>'1. Subvenciones (S)'!E12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312" x14ac:dyDescent="0.2">
      <c r="A10" s="31" t="s">
        <v>434</v>
      </c>
      <c r="B10" s="35" t="s">
        <v>325</v>
      </c>
      <c r="C10" s="87"/>
      <c r="D10" s="87"/>
      <c r="E10" s="93">
        <f>C10*D10</f>
        <v>0</v>
      </c>
      <c r="F10" s="31" t="s">
        <v>439</v>
      </c>
      <c r="G10" s="104" t="s">
        <v>345</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435</v>
      </c>
      <c r="B11" s="72" t="s">
        <v>249</v>
      </c>
      <c r="C11" s="87"/>
      <c r="D11" s="87"/>
      <c r="E11" s="93">
        <f t="shared" ref="E11:E14" si="1">C11*D11</f>
        <v>0</v>
      </c>
      <c r="F11" s="31" t="s">
        <v>440</v>
      </c>
      <c r="G11" s="33" t="s">
        <v>183</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72" x14ac:dyDescent="0.2">
      <c r="A12" s="31" t="s">
        <v>436</v>
      </c>
      <c r="B12" s="35" t="s">
        <v>207</v>
      </c>
      <c r="C12" s="87"/>
      <c r="D12" s="87"/>
      <c r="E12" s="93">
        <f t="shared" si="1"/>
        <v>0</v>
      </c>
      <c r="F12" s="31" t="s">
        <v>441</v>
      </c>
      <c r="G12" s="33" t="s">
        <v>347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437</v>
      </c>
      <c r="B13" s="35" t="s">
        <v>311</v>
      </c>
      <c r="C13" s="87"/>
      <c r="D13" s="87"/>
      <c r="E13" s="93">
        <f t="shared" si="1"/>
        <v>0</v>
      </c>
      <c r="F13" s="31" t="s">
        <v>442</v>
      </c>
      <c r="G13" s="33" t="s">
        <v>346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438</v>
      </c>
      <c r="B14" s="89" t="s">
        <v>397</v>
      </c>
      <c r="C14" s="88"/>
      <c r="D14" s="88"/>
      <c r="E14" s="93">
        <f t="shared" si="1"/>
        <v>0</v>
      </c>
      <c r="F14" s="88" t="s">
        <v>443</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220</v>
      </c>
      <c r="E15" s="92" t="e">
        <f>ROUND(SUM(E10:E14)/COUNT(C10:C14),2)</f>
        <v>#DIV/0!</v>
      </c>
      <c r="M15" s="96" t="s">
        <v>221</v>
      </c>
      <c r="N15" s="92" t="e">
        <f>ROUND(SUMIF(N10:N14,"&gt;0",N10:N14)/COUNT(N10:N14),2)</f>
        <v>#DIV/0!</v>
      </c>
      <c r="U15" s="96" t="s">
        <v>222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586" priority="13" operator="between">
      <formula>8</formula>
      <formula>16</formula>
    </cfRule>
    <cfRule type="cellIs" dxfId="585" priority="14" operator="between">
      <formula>4</formula>
      <formula>7.99</formula>
    </cfRule>
    <cfRule type="cellIs" dxfId="584" priority="15" operator="between">
      <formula>1</formula>
      <formula>3.99</formula>
    </cfRule>
  </conditionalFormatting>
  <conditionalFormatting sqref="F10:F13">
    <cfRule type="cellIs" dxfId="583" priority="21" operator="between">
      <formula>11</formula>
      <formula>25</formula>
    </cfRule>
    <cfRule type="cellIs" dxfId="582" priority="22" operator="between">
      <formula>6</formula>
      <formula>10</formula>
    </cfRule>
    <cfRule type="cellIs" dxfId="581" priority="23" operator="between">
      <formula>0</formula>
      <formula>5</formula>
    </cfRule>
  </conditionalFormatting>
  <conditionalFormatting sqref="H10:H14">
    <cfRule type="containsText" dxfId="580" priority="19" operator="containsText" text="Sí">
      <formula>NOT(ISERROR(SEARCH("Sí",H10)))</formula>
    </cfRule>
    <cfRule type="containsText" dxfId="579" priority="20" operator="containsText" text="No">
      <formula>NOT(ISERROR(SEARCH("No",H10)))</formula>
    </cfRule>
  </conditionalFormatting>
  <conditionalFormatting sqref="I10:I14">
    <cfRule type="containsText" dxfId="578" priority="16" operator="containsText" text="Bajo">
      <formula>NOT(ISERROR(SEARCH("Bajo",I10)))</formula>
    </cfRule>
    <cfRule type="containsText" dxfId="577" priority="17" operator="containsText" text="Medio">
      <formula>NOT(ISERROR(SEARCH("Medio",I10)))</formula>
    </cfRule>
    <cfRule type="containsText" dxfId="576" priority="18" operator="containsText" text="Alto">
      <formula>NOT(ISERROR(SEARCH("Alto",I10)))</formula>
    </cfRule>
  </conditionalFormatting>
  <conditionalFormatting sqref="N10:N15">
    <cfRule type="cellIs" dxfId="575" priority="7" operator="between">
      <formula>8</formula>
      <formula>16</formula>
    </cfRule>
    <cfRule type="cellIs" dxfId="574" priority="8" operator="between">
      <formula>4</formula>
      <formula>7.99</formula>
    </cfRule>
    <cfRule type="cellIs" dxfId="573" priority="9" operator="between">
      <formula>1</formula>
      <formula>3.99</formula>
    </cfRule>
  </conditionalFormatting>
  <conditionalFormatting sqref="V10:V15">
    <cfRule type="cellIs" dxfId="572" priority="1" operator="between">
      <formula>8</formula>
      <formula>16</formula>
    </cfRule>
    <cfRule type="cellIs" dxfId="571" priority="2" operator="between">
      <formula>4</formula>
      <formula>7.99</formula>
    </cfRule>
    <cfRule type="cellIs" dxfId="570"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32" t="s">
        <v>27</v>
      </c>
      <c r="D3" s="133"/>
      <c r="E3" s="134"/>
      <c r="F3" s="134"/>
      <c r="G3" s="134"/>
      <c r="H3" s="134"/>
      <c r="I3" s="135"/>
      <c r="J3" s="18"/>
      <c r="K3" s="18"/>
      <c r="L3" s="27" t="s">
        <v>36</v>
      </c>
      <c r="M3" s="27" t="s">
        <v>37</v>
      </c>
      <c r="N3" s="18"/>
      <c r="O3" s="18"/>
    </row>
    <row r="4" spans="1:22" s="21" customFormat="1" ht="24.75" x14ac:dyDescent="0.25">
      <c r="B4" s="82"/>
      <c r="C4" s="136" t="s">
        <v>28</v>
      </c>
      <c r="D4" s="137"/>
      <c r="E4" s="140" t="s">
        <v>29</v>
      </c>
      <c r="F4" s="141"/>
      <c r="G4" s="94" t="s">
        <v>30</v>
      </c>
      <c r="H4" s="84" t="s">
        <v>38</v>
      </c>
      <c r="I4" s="95" t="s">
        <v>58</v>
      </c>
      <c r="J4" s="20"/>
      <c r="K4" s="20"/>
      <c r="L4" s="27" t="s">
        <v>39</v>
      </c>
      <c r="M4" s="27" t="s">
        <v>40</v>
      </c>
      <c r="N4" s="20"/>
      <c r="O4" s="20"/>
    </row>
    <row r="5" spans="1:22" s="30" customFormat="1" ht="54" customHeight="1" thickBot="1" x14ac:dyDescent="0.25">
      <c r="B5" s="83"/>
      <c r="C5" s="138" t="str">
        <f>'1. Subvenciones (S)'!A13</f>
        <v>S.R7</v>
      </c>
      <c r="D5" s="139"/>
      <c r="E5" s="142" t="str">
        <f>'1. Subvenciones (S)'!B13</f>
        <v>Falsedad documental</v>
      </c>
      <c r="F5" s="143"/>
      <c r="G5" s="81" t="str">
        <f>'1. Subvenciones (S)'!C13</f>
        <v>Obtención de la subvención o ayuda falseando las condiciones requeridas en las bases reguladoras o convocatoria para su concesión u ocultando las que la hubiesen impedido</v>
      </c>
      <c r="H5" s="28">
        <f>'1. Subvenciones (S)'!D13</f>
        <v>0</v>
      </c>
      <c r="I5" s="40">
        <f>'1. Subvenciones (S)'!E13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26" t="s">
        <v>394</v>
      </c>
      <c r="B8" s="131"/>
      <c r="C8" s="123" t="s">
        <v>42</v>
      </c>
      <c r="D8" s="129"/>
      <c r="E8" s="130"/>
      <c r="F8" s="126" t="s">
        <v>43</v>
      </c>
      <c r="G8" s="127"/>
      <c r="H8" s="127"/>
      <c r="I8" s="127"/>
      <c r="J8" s="127"/>
      <c r="K8" s="128"/>
      <c r="L8" s="123" t="s">
        <v>44</v>
      </c>
      <c r="M8" s="124"/>
      <c r="N8" s="125"/>
      <c r="O8" s="126" t="s">
        <v>48</v>
      </c>
      <c r="P8" s="127"/>
      <c r="Q8" s="127"/>
      <c r="R8" s="127"/>
      <c r="S8" s="128"/>
      <c r="T8" s="123" t="s">
        <v>49</v>
      </c>
      <c r="U8" s="124"/>
      <c r="V8" s="125"/>
    </row>
    <row r="9" spans="1:22" ht="48" x14ac:dyDescent="0.2">
      <c r="A9" s="85" t="s">
        <v>395</v>
      </c>
      <c r="B9" s="85" t="s">
        <v>396</v>
      </c>
      <c r="C9" s="96" t="s">
        <v>201</v>
      </c>
      <c r="D9" s="96" t="s">
        <v>202</v>
      </c>
      <c r="E9" s="97" t="s">
        <v>330</v>
      </c>
      <c r="F9" s="85" t="s">
        <v>45</v>
      </c>
      <c r="G9" s="85" t="s">
        <v>46</v>
      </c>
      <c r="H9" s="85" t="s">
        <v>218</v>
      </c>
      <c r="I9" s="85" t="s">
        <v>47</v>
      </c>
      <c r="J9" s="85" t="s">
        <v>198</v>
      </c>
      <c r="K9" s="85" t="s">
        <v>199</v>
      </c>
      <c r="L9" s="96" t="s">
        <v>203</v>
      </c>
      <c r="M9" s="96" t="s">
        <v>204</v>
      </c>
      <c r="N9" s="96" t="s">
        <v>331</v>
      </c>
      <c r="O9" s="85" t="s">
        <v>50</v>
      </c>
      <c r="P9" s="85" t="s">
        <v>200</v>
      </c>
      <c r="Q9" s="85" t="s">
        <v>51</v>
      </c>
      <c r="R9" s="86" t="s">
        <v>196</v>
      </c>
      <c r="S9" s="86" t="s">
        <v>197</v>
      </c>
      <c r="T9" s="96" t="s">
        <v>205</v>
      </c>
      <c r="U9" s="96" t="s">
        <v>206</v>
      </c>
      <c r="V9" s="96" t="s">
        <v>332</v>
      </c>
    </row>
    <row r="10" spans="1:22" ht="84" x14ac:dyDescent="0.2">
      <c r="A10" s="31" t="s">
        <v>444</v>
      </c>
      <c r="B10" s="35" t="s">
        <v>217</v>
      </c>
      <c r="C10" s="87"/>
      <c r="D10" s="87"/>
      <c r="E10" s="93">
        <f>C10*D10</f>
        <v>0</v>
      </c>
      <c r="F10" s="31" t="s">
        <v>447</v>
      </c>
      <c r="G10" s="104" t="s">
        <v>251</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384" x14ac:dyDescent="0.2">
      <c r="A11" s="31" t="s">
        <v>445</v>
      </c>
      <c r="B11" s="37" t="s">
        <v>182</v>
      </c>
      <c r="C11" s="87"/>
      <c r="D11" s="87"/>
      <c r="E11" s="93">
        <f t="shared" ref="E11:E12" si="1">C11*D11</f>
        <v>0</v>
      </c>
      <c r="F11" s="31" t="s">
        <v>448</v>
      </c>
      <c r="G11" s="33" t="s">
        <v>250</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446</v>
      </c>
      <c r="B12" s="89" t="s">
        <v>397</v>
      </c>
      <c r="C12" s="88"/>
      <c r="D12" s="88"/>
      <c r="E12" s="93">
        <f t="shared" si="1"/>
        <v>0</v>
      </c>
      <c r="F12" s="88" t="s">
        <v>449</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220</v>
      </c>
      <c r="E13" s="92" t="e">
        <f>ROUND(SUM(E10:E12)/COUNT(C10:C12),2)</f>
        <v>#DIV/0!</v>
      </c>
      <c r="M13" s="96" t="s">
        <v>221</v>
      </c>
      <c r="N13" s="92" t="e">
        <f>ROUND(SUMIF(N10:N12,"&gt;0",N10:N12)/COUNT(N10:N12),2)</f>
        <v>#DIV/0!</v>
      </c>
      <c r="U13" s="96" t="s">
        <v>222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569" priority="13" operator="between">
      <formula>8</formula>
      <formula>16</formula>
    </cfRule>
    <cfRule type="cellIs" dxfId="568" priority="14" operator="between">
      <formula>4</formula>
      <formula>7.99</formula>
    </cfRule>
    <cfRule type="cellIs" dxfId="567" priority="15" operator="between">
      <formula>1</formula>
      <formula>3.99</formula>
    </cfRule>
  </conditionalFormatting>
  <conditionalFormatting sqref="F10:F11">
    <cfRule type="cellIs" dxfId="566" priority="21" operator="between">
      <formula>11</formula>
      <formula>25</formula>
    </cfRule>
    <cfRule type="cellIs" dxfId="565" priority="22" operator="between">
      <formula>6</formula>
      <formula>10</formula>
    </cfRule>
    <cfRule type="cellIs" dxfId="564" priority="23" operator="between">
      <formula>0</formula>
      <formula>5</formula>
    </cfRule>
  </conditionalFormatting>
  <conditionalFormatting sqref="H10:H12">
    <cfRule type="containsText" dxfId="563" priority="19" operator="containsText" text="Sí">
      <formula>NOT(ISERROR(SEARCH("Sí",H10)))</formula>
    </cfRule>
    <cfRule type="containsText" dxfId="562" priority="20" operator="containsText" text="No">
      <formula>NOT(ISERROR(SEARCH("No",H10)))</formula>
    </cfRule>
  </conditionalFormatting>
  <conditionalFormatting sqref="I10:I12">
    <cfRule type="containsText" dxfId="561" priority="16" operator="containsText" text="Bajo">
      <formula>NOT(ISERROR(SEARCH("Bajo",I10)))</formula>
    </cfRule>
    <cfRule type="containsText" dxfId="560" priority="17" operator="containsText" text="Medio">
      <formula>NOT(ISERROR(SEARCH("Medio",I10)))</formula>
    </cfRule>
    <cfRule type="containsText" dxfId="559" priority="18" operator="containsText" text="Alto">
      <formula>NOT(ISERROR(SEARCH("Alto",I10)))</formula>
    </cfRule>
  </conditionalFormatting>
  <conditionalFormatting sqref="N10:N13">
    <cfRule type="cellIs" dxfId="558" priority="7" operator="between">
      <formula>8</formula>
      <formula>16</formula>
    </cfRule>
    <cfRule type="cellIs" dxfId="557" priority="8" operator="between">
      <formula>4</formula>
      <formula>7.99</formula>
    </cfRule>
    <cfRule type="cellIs" dxfId="556" priority="9" operator="between">
      <formula>1</formula>
      <formula>3.99</formula>
    </cfRule>
  </conditionalFormatting>
  <conditionalFormatting sqref="V10:V13">
    <cfRule type="cellIs" dxfId="555" priority="1" operator="between">
      <formula>8</formula>
      <formula>16</formula>
    </cfRule>
    <cfRule type="cellIs" dxfId="554" priority="2" operator="between">
      <formula>4</formula>
      <formula>7.99</formula>
    </cfRule>
    <cfRule type="cellIs" dxfId="553" priority="3" operator="between">
      <formula>1</formula>
      <formula>3.99</formula>
    </cfRule>
  </conditionalFormatting>
  <dataValidations count="4">
    <dataValidation type="list" allowBlank="1" showInputMessage="1" showErrorMessage="1" sqref="R10:S12 J10:K12" xr:uid="{00000000-0002-0000-0800-000000000000}">
      <formula1>negative</formula1>
    </dataValidation>
    <dataValidation type="list" allowBlank="1" showInputMessage="1" showErrorMessage="1" sqref="C10:D12" xr:uid="{00000000-0002-0000-0800-000001000000}">
      <formula1>positive</formula1>
    </dataValidation>
    <dataValidation type="list" allowBlank="1" showInputMessage="1" showErrorMessage="1" sqref="H10:H12" xr:uid="{00000000-0002-0000-0800-000002000000}">
      <formula1>$L$3:$L$4</formula1>
    </dataValidation>
    <dataValidation type="list" allowBlank="1" showInputMessage="1" showErrorMessage="1" sqref="I10:I12"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8EB11703DFCA24BBA7C0D5ECFB95691" ma:contentTypeVersion="1" ma:contentTypeDescription="Crear nuevo documento." ma:contentTypeScope="" ma:versionID="5b2ee1591416be45ef8f025dd4ab86e8">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AC965-2063-433D-9D33-EA4A776DA6E6}">
  <ds:schemaRefs>
    <ds:schemaRef ds:uri="http://schemas.microsoft.com/sharepoint/v3"/>
    <ds:schemaRef ds:uri="http://purl.org/dc/dcmitype/"/>
    <ds:schemaRef ds:uri="http://purl.org/dc/term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FB8C3D2-793C-4637-9B80-CD9E10DC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D4DA3-C390-4CAC-A9BB-A20BC00BFA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2026-03-17T13:07:00Z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0x01010038EB11703DFCA24BBA7C0D5ECFB95691</vt:lpwstr>
  </property>
</Properties>
</file>